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showInkAnnotation="0" defaultThemeVersion="124226"/>
  <xr:revisionPtr revIDLastSave="0" documentId="13_ncr:1_{62CD449C-DADB-4D8F-8B1E-4E3252744699}" xr6:coauthVersionLast="47" xr6:coauthVersionMax="47" xr10:uidLastSave="{00000000-0000-0000-0000-000000000000}"/>
  <bookViews>
    <workbookView xWindow="-120" yWindow="-120" windowWidth="20730" windowHeight="11160" tabRatio="653"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確定通知書とは'!$A$1:$L$48</definedName>
    <definedName name="_xlnm.Print_Area" localSheetId="3">別紙３支出内訳書!$A$1:$I$35</definedName>
    <definedName name="_xlnm.Print_Area" localSheetId="5">別紙4収益納付!$A$1:$G$37</definedName>
    <definedName name="_xlnm.Print_Area" localSheetId="6">別紙5賃金引上げ枠報告書!$A$2:$H$54</definedName>
    <definedName name="_xlnm.Print_Area" localSheetId="7">'様式第11-2取得財産管理明細表'!$A$1:$H$23</definedName>
    <definedName name="_xlnm.Print_Area" localSheetId="9">様式第14状況報告書!$A$2:$K$81</definedName>
    <definedName name="_xlnm.Print_Area" localSheetId="8">様式第9精算払請求書!$A$2:$G$45</definedName>
  </definedNames>
  <calcPr calcId="191029"/>
</workbook>
</file>

<file path=xl/calcChain.xml><?xml version="1.0" encoding="utf-8"?>
<calcChain xmlns="http://schemas.openxmlformats.org/spreadsheetml/2006/main">
  <c r="E10" i="22" l="1"/>
  <c r="E20" i="22" s="1"/>
  <c r="E25" i="22" s="1"/>
  <c r="D31" i="23" s="1"/>
  <c r="C20" i="13"/>
  <c r="B20" i="13"/>
  <c r="E27" i="22"/>
  <c r="E18" i="22"/>
  <c r="E17" i="22"/>
  <c r="E53" i="23" s="1"/>
  <c r="E16" i="22"/>
  <c r="E15" i="22"/>
  <c r="E14" i="22"/>
  <c r="E13" i="22"/>
  <c r="E12" i="22"/>
  <c r="E11" i="22"/>
  <c r="E9" i="22"/>
  <c r="E8" i="22"/>
  <c r="G4" i="22"/>
  <c r="G3" i="22"/>
  <c r="H3" i="23"/>
  <c r="G20" i="23" s="1"/>
  <c r="E3" i="23"/>
  <c r="G11" i="23" s="1"/>
  <c r="K1" i="22"/>
  <c r="G20" i="13"/>
  <c r="E29" i="22" s="1"/>
  <c r="E30" i="14"/>
  <c r="I30" i="14"/>
  <c r="I29" i="14"/>
  <c r="I28" i="14"/>
  <c r="E28" i="14" s="1"/>
  <c r="E19" i="22" l="1"/>
  <c r="E24" i="22" s="1"/>
  <c r="E21" i="22"/>
  <c r="H41" i="23" s="1"/>
  <c r="H20" i="23"/>
  <c r="H21" i="23"/>
  <c r="H22" i="23" s="1"/>
  <c r="H39" i="23"/>
  <c r="H40" i="23" s="1"/>
  <c r="G3" i="23"/>
  <c r="F16" i="23" s="1"/>
  <c r="F3" i="23"/>
  <c r="F12" i="23" s="1"/>
  <c r="H17" i="23" s="1"/>
  <c r="H37" i="23"/>
  <c r="H8" i="23"/>
  <c r="H11" i="23"/>
  <c r="G15" i="23"/>
  <c r="H15" i="23"/>
  <c r="E39" i="23"/>
  <c r="M1" i="22" s="1"/>
  <c r="E29" i="14"/>
  <c r="E11" i="14"/>
  <c r="E51" i="23" l="1"/>
  <c r="I42" i="23"/>
  <c r="I40" i="23"/>
  <c r="G12" i="23"/>
  <c r="H12" i="23" s="1"/>
  <c r="H16" i="23"/>
  <c r="H18" i="23" s="1"/>
  <c r="H10" i="23"/>
  <c r="H9" i="23"/>
  <c r="E40" i="23"/>
  <c r="N33" i="22" s="1"/>
  <c r="E49" i="23"/>
  <c r="K34" i="22" s="1"/>
  <c r="G16" i="23"/>
  <c r="G17" i="23"/>
  <c r="E14" i="15"/>
  <c r="G14" i="23" l="1"/>
  <c r="I14" i="23" s="1"/>
  <c r="I12" i="23"/>
  <c r="H13" i="23"/>
  <c r="H14" i="23" s="1"/>
  <c r="I16" i="23"/>
  <c r="I20" i="23" s="1"/>
  <c r="G18" i="23"/>
  <c r="A1" i="21"/>
  <c r="E3" i="14"/>
  <c r="E4" i="16"/>
  <c r="I17" i="23" l="1"/>
  <c r="I18" i="23"/>
  <c r="I22" i="23" s="1"/>
  <c r="J22" i="23" s="1"/>
  <c r="E47" i="23" s="1"/>
  <c r="J26" i="22" s="1"/>
  <c r="I31" i="23"/>
  <c r="L16" i="23"/>
  <c r="N12" i="23"/>
  <c r="N16" i="23" s="1"/>
  <c r="G33" i="23" s="1"/>
  <c r="H42" i="23" s="1"/>
  <c r="G29" i="23"/>
  <c r="E26" i="22" s="1"/>
  <c r="P16" i="23"/>
  <c r="I29" i="23" s="1"/>
  <c r="L12" i="23"/>
  <c r="L20" i="23"/>
  <c r="J75" i="17"/>
  <c r="J68" i="17"/>
  <c r="F12" i="17"/>
  <c r="G6" i="15"/>
  <c r="A24" i="17"/>
  <c r="I4" i="17"/>
  <c r="D11" i="16"/>
  <c r="F11" i="17" s="1"/>
  <c r="G7" i="15"/>
  <c r="F5" i="13"/>
  <c r="F20" i="13"/>
  <c r="F6" i="13"/>
  <c r="I33" i="23" l="1"/>
  <c r="P12" i="23"/>
  <c r="P20" i="23" s="1"/>
  <c r="J20" i="23"/>
  <c r="N20" i="23"/>
  <c r="G31" i="23"/>
  <c r="E31" i="23" s="1"/>
  <c r="E28" i="22"/>
  <c r="L33" i="22" s="1"/>
  <c r="M16" i="23"/>
  <c r="E31" i="22"/>
  <c r="H38" i="23"/>
  <c r="E34" i="23"/>
  <c r="E29" i="23"/>
  <c r="D29" i="23"/>
  <c r="B1" i="21"/>
  <c r="E37" i="23" l="1"/>
  <c r="E38" i="23" s="1"/>
  <c r="E30" i="22"/>
  <c r="E33" i="23" s="1"/>
  <c r="J42" i="23"/>
  <c r="J40" i="23"/>
  <c r="I38" i="23"/>
  <c r="J38" i="23" s="1"/>
  <c r="F10" i="17"/>
  <c r="F9" i="17"/>
  <c r="J60" i="17"/>
  <c r="J59" i="17"/>
  <c r="C32" i="9" l="1"/>
  <c r="D32"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E30" authorId="0" shapeId="0" xr:uid="{00000000-0006-0000-0800-000008000000}">
      <text>
        <r>
          <rPr>
            <b/>
            <sz val="9"/>
            <color indexed="81"/>
            <rFont val="MS P ゴシック"/>
            <family val="3"/>
            <charset val="128"/>
          </rPr>
          <t>共同申請の場合使用
確定通知書別紙の金額を記載。</t>
        </r>
      </text>
    </comment>
    <comment ref="E31" authorId="0" shapeId="0" xr:uid="{00000000-0006-0000-0800-000009000000}">
      <text>
        <r>
          <rPr>
            <b/>
            <sz val="9"/>
            <color indexed="81"/>
            <rFont val="MS P ゴシック"/>
            <family val="3"/>
            <charset val="128"/>
          </rPr>
          <t>共同申請の場合使用
確定通知書別紙の金額を記載。</t>
        </r>
      </text>
    </comment>
    <comment ref="C37"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5" authorId="0" shapeId="0" xr:uid="{00000000-0006-0000-0900-000001000000}">
      <text>
        <r>
          <rPr>
            <b/>
            <sz val="9"/>
            <color indexed="81"/>
            <rFont val="MS P ゴシック"/>
            <family val="3"/>
            <charset val="128"/>
          </rPr>
          <t>日付を記載してください。</t>
        </r>
      </text>
    </comment>
    <comment ref="F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K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<sst xmlns="http://schemas.openxmlformats.org/spreadsheetml/2006/main" count="390" uniqueCount="334">
  <si>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</si>
  <si>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</si>
  <si>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</si>
  <si>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</si>
  <si>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</si>
  <si>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</si>
  <si>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</si>
  <si>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＊「課税事業者」・「免税事業者」・「簡易課税事業者」の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33" eb="35">
      <t>ガイトウ</t>
    </rPh>
    <rPh sb="38" eb="40">
      <t>キニュウ</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</si>
  <si>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</si>
  <si>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</si>
  <si>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</si>
  <si>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</si>
  <si>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</si>
  <si>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</si>
  <si>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</si>
  <si>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</si>
  <si>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</si>
  <si>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</si>
  <si>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</si>
  <si>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</si>
  <si>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</si>
  <si>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</si>
  <si>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</si>
  <si>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</si>
  <si>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</si>
  <si>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</si>
  <si>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</si>
  <si>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</si>
  <si>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</si>
  <si>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</si>
  <si>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</si>
  <si>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</si>
  <si>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</si>
  <si>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</si>
  <si>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</si>
  <si>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</si>
  <si>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</si>
  <si>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</si>
  <si>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</si>
  <si>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</si>
  <si>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</si>
  <si>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</si>
  <si>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</si>
  <si>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</si>
  <si>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</si>
  <si>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</si>
  <si>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</si>
  <si>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</si>
  <si>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</si>
  <si>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</si>
  <si>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</si>
  <si>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</si>
  <si>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</si>
  <si>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</si>
  <si>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</si>
  <si>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</si>
  <si>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</si>
  <si>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</si>
  <si>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</si>
  <si>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</si>
  <si>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</si>
  <si>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</si>
  <si>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</si>
  <si>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</si>
  <si>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</si>
  <si>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</si>
  <si>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</si>
  <si>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</si>
  <si>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</si>
  <si>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</si>
  <si>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</si>
  <si>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</si>
  <si>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</si>
  <si>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</si>
  <si>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</si>
  <si>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</si>
  <si>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</si>
  <si>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</si>
  <si>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</si>
  <si>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</si>
  <si>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</si>
  <si>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</si>
  <si>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</si>
  <si>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</si>
  <si>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</si>
  <si>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</si>
  <si>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</si>
  <si>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</si>
  <si>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</si>
  <si>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</si>
  <si>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</si>
  <si>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</si>
  <si>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</si>
  <si>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</si>
  <si>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</si>
  <si>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</si>
  <si>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</si>
  <si>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</si>
  <si>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</si>
  <si>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</si>
  <si>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</si>
  <si>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</si>
  <si>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</si>
  <si>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</si>
  <si>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</si>
  <si>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</si>
  <si>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</si>
  <si>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</si>
  <si>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</si>
  <si>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</si>
  <si>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</si>
  <si>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</si>
  <si>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</si>
  <si>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</si>
  <si>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</si>
  <si>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</si>
  <si>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</si>
  <si>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</si>
  <si>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</si>
  <si>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</si>
  <si>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</si>
  <si>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</si>
  <si>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</si>
  <si>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</si>
  <si>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</si>
  <si>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</si>
  <si>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</si>
  <si>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</si>
  <si>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</si>
  <si>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</si>
  <si>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</si>
  <si>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</si>
  <si>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</si>
  <si>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</si>
  <si>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</si>
  <si>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</si>
  <si>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</si>
  <si>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</si>
  <si>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</si>
  <si>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</si>
  <si>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</si>
  <si>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</si>
  <si>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</si>
  <si>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</si>
  <si>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　20●年 月 日付けをもって交付決定の通知があった上記の補助事業に関し、補助事業の実施期間内における事業化等の状況について、令和元年度補正予算・令和３年度補正予算 小規模事業者持続化補助金＜一般型＞交付規程第２７条の規定に基づき、下記のとおり報告します。</t>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</si>
  <si>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</si>
  <si>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</si>
  <si>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</si>
  <si>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</si>
  <si>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</si>
  <si>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</si>
  <si>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</si>
  <si>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</si>
  <si>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</si>
  <si>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</si>
  <si>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</si>
  <si>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</si>
  <si>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</si>
  <si>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</si>
  <si>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</si>
  <si>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</si>
  <si>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</si>
  <si>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</si>
  <si>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</si>
  <si>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</si>
  <si>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</si>
  <si>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</si>
  <si>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</si>
  <si>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</si>
  <si>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</si>
  <si>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</si>
  <si>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</si>
  <si>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</si>
  <si>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</si>
  <si>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</si>
  <si>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</si>
  <si>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</si>
  <si>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</si>
  <si>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</si>
  <si>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</si>
  <si>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</si>
  <si>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</si>
  <si>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</si>
  <si>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</si>
  <si>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令和元年度補正予算・令和３年度補正予算小規模事業者持続化補助金＜一般型＞の賃金引上</t>
    <phoneticPr fontId="1"/>
  </si>
  <si>
    <t>げ枠の実績報告に伴い、以下のとおり報告します。また、本報告書に虚偽の記載がないこと</t>
    <phoneticPr fontId="1"/>
  </si>
  <si>
    <t>を誓約します。</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</si>
  <si>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</si>
  <si>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</si>
  <si>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</si>
  <si>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</si>
  <si>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</si>
  <si>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</si>
  <si>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</si>
  <si>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</si>
  <si>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</si>
  <si>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</si>
  <si>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</si>
  <si>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</si>
  <si>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</si>
  <si>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</si>
  <si>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</si>
  <si>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</si>
  <si>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</si>
  <si>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</si>
  <si>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</si>
  <si>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</si>
  <si>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</si>
  <si>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</si>
  <si>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</si>
  <si>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</si>
  <si>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</si>
  <si>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</si>
  <si>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</si>
  <si>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</si>
  <si>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</si>
  <si>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（注）１．対象となる取得財産等は、取得価格または効用の増加価格が令和元年度補正予算・</t>
    <phoneticPr fontId="1"/>
  </si>
  <si>
    <t>　　　　　令和３年度補正予算 小規模事業者持続化補助金＜一般型＞交付規程第２５条第１</t>
    <phoneticPr fontId="1"/>
  </si>
  <si>
    <t>　　　　　項に定める処分制限額以上の財産とする。</t>
    <phoneticPr fontId="1"/>
  </si>
  <si>
    <t>　　　２．数量は、同一規格であれば一括して記載して差し支えない。ただし、単価が</t>
  </si>
  <si>
    <t>　　　　　異なる場合には区分して記載のこと。</t>
    <phoneticPr fontId="1"/>
  </si>
  <si>
    <t>　　　３．取得年月日は、検査を行う場合は検収年月日を記載のこと。</t>
  </si>
  <si>
    <t>　　　４．共同事業の場合は、記載する財産ごとに、「備考」欄に所有者名を記載のこと。</t>
    <phoneticPr fontId="1"/>
  </si>
  <si>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</si>
  <si>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</si>
  <si>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</si>
  <si>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</si>
  <si>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※共同申請の場合は連名</t>
    <phoneticPr fontId="1"/>
  </si>
  <si>
    <t>小規模事業者持続化補助金に係る補助金精算払請求書</t>
  </si>
  <si>
    <t xml:space="preserve"> 令和元年度補正予算・令和３年度補正予算 小規模事業者持続化補助金＜一般型＞交付規程</t>
    <phoneticPr fontId="1"/>
  </si>
  <si>
    <t>第２０条第２項の規定に基づき、補助金を下記のとおり請求します。</t>
    <phoneticPr fontId="1"/>
  </si>
  <si>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</si>
  <si>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</si>
  <si>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</si>
  <si>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</si>
  <si>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</si>
  <si>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</si>
  <si>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うち（補助事業者名）＜代表事業者＞の請求金額</t>
    <phoneticPr fontId="1"/>
  </si>
  <si>
    <t>円</t>
    <phoneticPr fontId="1"/>
  </si>
  <si>
    <t>　　（補助事業者名）＜共同事業者１＞の請求金額</t>
    <phoneticPr fontId="1"/>
  </si>
  <si>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</si>
  <si>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</si>
  <si>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</si>
  <si>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</si>
  <si>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</si>
  <si>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</si>
  <si>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</si>
  <si>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</si>
  <si>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</si>
  <si>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　　</t>
    </r>
    <r>
      <rPr>
        <sz val="10.5"/>
        <color indexed="8"/>
        <rFont val="ＭＳ 明朝"/>
        <family val="1"/>
        <charset val="128"/>
      </rPr>
      <t>※共同申請の場合には補助事業者ごとに振込先情報等を記載すること。</t>
    </r>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</si>
  <si>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</si>
  <si>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</si>
  <si>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</si>
  <si>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</si>
  <si>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</si>
  <si>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 xml:space="preserve"> 　令和元年度補正予算・令和３年度補正予算 小規模事業者持続化補助金＜一般型＞交付規程第２９条の</t>
    <phoneticPr fontId="1"/>
  </si>
  <si>
    <t>　規定に基づき、下記のとおり報告します。</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</si>
  <si>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</si>
  <si>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</si>
  <si>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</si>
  <si>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</si>
  <si>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（１）補助事業者名（補助事業実施時の名称。共同申請の場合は全参画事業者名）</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</si>
  <si>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</si>
  <si>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</si>
  <si>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</si>
  <si>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</si>
  <si>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r>
      <rPr>
        <sz val="12"/>
        <color indexed="8"/>
        <rFont val="ＭＳ 明朝"/>
        <family val="1"/>
        <charset val="128"/>
      </rPr>
      <t xml:space="preserve">　 </t>
    </r>
    <r>
      <rPr>
        <u/>
        <sz val="12"/>
        <color indexed="8"/>
        <rFont val="ＭＳ 明朝"/>
        <family val="1"/>
        <charset val="128"/>
      </rPr>
      <t>ａ．売上高、売上総利益【すべての補助事業者（共同申請の場合は、個々の参画事業者</t>
    </r>
    <r>
      <rPr>
        <u/>
        <sz val="12"/>
        <color indexed="8"/>
        <rFont val="ＭＳ 明朝"/>
        <family val="1"/>
        <charset val="128"/>
      </rPr>
      <t>ごと）が対象】</t>
    </r>
    <phoneticPr fontId="1"/>
  </si>
  <si>
    <t>（単位：千円）</t>
  </si>
  <si>
    <t>項目</t>
  </si>
  <si>
    <t>①申請前</t>
  </si>
  <si>
    <t>②補助事業終了後</t>
  </si>
  <si>
    <r>
      <t>増減率</t>
    </r>
    <r>
      <rPr>
        <sz val="12"/>
        <color indexed="8"/>
        <rFont val="Century"/>
        <family val="1"/>
      </rPr>
      <t>(</t>
    </r>
    <r>
      <rPr>
        <sz val="12"/>
        <color indexed="8"/>
        <rFont val="ＭＳ 明朝"/>
        <family val="1"/>
        <charset val="128"/>
      </rPr>
      <t>％</t>
    </r>
    <r>
      <rPr>
        <sz val="12"/>
        <color indexed="8"/>
        <rFont val="Century"/>
        <family val="1"/>
      </rPr>
      <t>)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
      <rPr>
        <sz val="12"/>
        <color indexed="8"/>
        <rFont val="ＭＳ 明朝"/>
        <family val="1"/>
        <charset val="128"/>
      </rPr>
      <t>①</t>
    </r>
    <r>
      <rPr>
        <sz val="12"/>
        <color indexed="8"/>
        <rFont val="Century"/>
        <family val="1"/>
      </rPr>
      <t>×100)]</t>
    </r>
    <phoneticPr fontId="1"/>
  </si>
  <si>
    <t>　　  ※「①申請前」には、本補助金への応募時の「公募要領・様式２（経営計画書）」に記載した「直近１期（１</t>
    <phoneticPr fontId="1"/>
  </si>
  <si>
    <t>　      年間）」の金額をご記入ください。</t>
    <phoneticPr fontId="1"/>
  </si>
  <si>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</si>
  <si>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</si>
  <si>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</si>
  <si>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</si>
  <si>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</si>
  <si>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</si>
  <si>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</si>
  <si>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</si>
  <si>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</si>
  <si>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</si>
  <si>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</si>
  <si>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</si>
  <si>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</si>
  <si>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</si>
  <si>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</si>
  <si>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</si>
  <si>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</si>
  <si>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</si>
  <si>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</si>
  <si>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</si>
  <si>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</si>
  <si>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</si>
  <si>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</si>
  <si>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</si>
  <si>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</si>
  <si>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</si>
  <si>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r>
      <t>　申請された事業内容が補助の要件等を満たしており、補助金を交付すべきものと認められるものについて、交付決定通知書により採択事業者に通知します。
　なお、交付決定通知書等の発送は、様式2-1（共同申請の場合は様式2-2）に記載の「担当者連絡先」宛に行います。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80" eb="82">
      <t>ツウチ</t>
    </rPh>
    <rPh sb="82" eb="83">
      <t>ショ</t>
    </rPh>
    <rPh sb="83" eb="84">
      <t>トウ</t>
    </rPh>
    <rPh sb="85" eb="87">
      <t>ハッソウ</t>
    </rPh>
    <rPh sb="89" eb="91">
      <t>ヨウシキ</t>
    </rPh>
    <rPh sb="95" eb="97">
      <t>キョウドウ</t>
    </rPh>
    <rPh sb="97" eb="99">
      <t>シンセイ</t>
    </rPh>
    <rPh sb="100" eb="102">
      <t>バアイ</t>
    </rPh>
    <rPh sb="103" eb="105">
      <t>ヨウシキ</t>
    </rPh>
    <rPh sb="110" eb="112">
      <t>キサイ</t>
    </rPh>
    <rPh sb="133" eb="134">
      <t>ジョウ</t>
    </rPh>
    <rPh sb="135" eb="137">
      <t>サイタク</t>
    </rPh>
    <rPh sb="142" eb="144">
      <t>ナマエ</t>
    </rPh>
    <rPh sb="145" eb="146">
      <t>ノ</t>
    </rPh>
    <rPh sb="150" eb="152">
      <t>サイタク</t>
    </rPh>
    <rPh sb="160" eb="162">
      <t>コウフ</t>
    </rPh>
    <rPh sb="162" eb="164">
      <t>ケッテイ</t>
    </rPh>
    <rPh sb="164" eb="166">
      <t>ツウチ</t>
    </rPh>
    <rPh sb="166" eb="167">
      <t>ショ</t>
    </rPh>
    <rPh sb="168" eb="170">
      <t>テモト</t>
    </rPh>
    <rPh sb="171" eb="172">
      <t>トド</t>
    </rPh>
    <rPh sb="182" eb="184">
      <t>バアイ</t>
    </rPh>
    <rPh sb="189" eb="191">
      <t>レンラク</t>
    </rPh>
    <rPh sb="191" eb="194">
      <t>タントウシャ</t>
    </rPh>
    <rPh sb="203" eb="205">
      <t>キサイ</t>
    </rPh>
    <rPh sb="206" eb="208">
      <t>ジュウショ</t>
    </rPh>
    <rPh sb="208" eb="209">
      <t>トウ</t>
    </rPh>
    <rPh sb="210" eb="213">
      <t>レンラクサキ</t>
    </rPh>
    <rPh sb="214" eb="216">
      <t>マチガ</t>
    </rPh>
    <rPh sb="229" eb="231">
      <t>シュウセイ</t>
    </rPh>
    <rPh sb="231" eb="233">
      <t>カショ</t>
    </rPh>
    <rPh sb="241" eb="242">
      <t>カンガ</t>
    </rPh>
    <rPh sb="250" eb="252">
      <t>チホウ</t>
    </rPh>
    <rPh sb="252" eb="255">
      <t>ジムキョク</t>
    </rPh>
    <rPh sb="260" eb="263">
      <t>ショウコウカイ</t>
    </rPh>
    <rPh sb="267" eb="269">
      <t>レンラク</t>
    </rPh>
    <rPh sb="271" eb="272">
      <t>カナラ</t>
    </rPh>
    <rPh sb="273" eb="274">
      <t>オウ</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</si>
  <si>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</si>
  <si>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</si>
  <si>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6" eb="58">
      <t>ジッセキ</t>
    </rPh>
    <rPh sb="58" eb="61">
      <t>ホウコクショ</t>
    </rPh>
    <rPh sb="62" eb="64">
      <t>ナイヨウ</t>
    </rPh>
    <rPh sb="64" eb="66">
      <t>シダイ</t>
    </rPh>
    <rPh sb="69" eb="71">
      <t>ホウコク</t>
    </rPh>
    <rPh sb="73" eb="75">
      <t>キンガク</t>
    </rPh>
    <rPh sb="77" eb="79">
      <t>ゲンガク</t>
    </rPh>
    <rPh sb="82" eb="84">
      <t>バアイ</t>
    </rPh>
    <rPh sb="92" eb="94">
      <t>カクテイ</t>
    </rPh>
    <rPh sb="94" eb="96">
      <t>ツウチ</t>
    </rPh>
    <rPh sb="96" eb="97">
      <t>ショ</t>
    </rPh>
    <rPh sb="98" eb="100">
      <t>ハッコウ</t>
    </rPh>
    <rPh sb="106" eb="108">
      <t>バアイ</t>
    </rPh>
    <rPh sb="110" eb="113">
      <t>セイキュウショ</t>
    </rPh>
    <rPh sb="114" eb="116">
      <t>コウフ</t>
    </rPh>
    <rPh sb="116" eb="118">
      <t>キテイ</t>
    </rPh>
    <rPh sb="118" eb="120">
      <t>ヨウシキ</t>
    </rPh>
    <rPh sb="120" eb="121">
      <t>ダイ</t>
    </rPh>
    <rPh sb="124" eb="126">
      <t>テイシュツ</t>
    </rPh>
    <rPh sb="131" eb="134">
      <t>ホジョキン</t>
    </rPh>
    <rPh sb="136" eb="138">
      <t>シハラ</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</si>
  <si>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</si>
  <si>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</si>
  <si>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</si>
  <si>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</si>
  <si>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</si>
  <si>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</si>
  <si>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</si>
  <si>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</si>
  <si>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</si>
  <si>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</si>
  <si>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</si>
  <si>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</si>
  <si>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</si>
  <si>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</si>
  <si>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</si>
  <si>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</si>
  <si>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</si>
  <si>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</si>
  <si>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</si>
  <si>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</si>
  <si>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</si>
  <si>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</si>
  <si>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</si>
  <si>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</si>
  <si>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</si>
  <si>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</si>
  <si>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</si>
  <si>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</si>
  <si>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売上高</t>
    <rPh sb="0" eb="3">
      <t>ウリアゲタカ</t>
    </rPh>
    <phoneticPr fontId="13"/>
  </si>
  <si>
    <t>売上総利益</t>
    <rPh sb="0" eb="5">
      <t>ウリアゲソウリエキ</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</si>
</sst>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0\)"/>
    <numFmt numFmtId="177" formatCode="#,##0_);[Red]\(#,##0\)"/>
    <numFmt numFmtId="178" formatCode="#,##0_ "/>
    <numFmt numFmtId="179" formatCode="0.00_ "/>
    <numFmt numFmtId="180" formatCode="#,##0.000_);[Red]\(#,##0.000\)"/>
    <numFmt numFmtId="181" formatCode="#,###&quot;円&quot;"/>
    <numFmt numFmtId="182" formatCode="0.0%"/>
    <numFmt numFmtId="183" formatCode="0_ "/>
    <numFmt numFmtId="184" formatCode="[$-F800]dddd\,\ mmmm\ dd\,\ yyyy"/>
    <numFmt numFmtId="185" formatCode="0&quot;円&quot;"/>
    <numFmt numFmtId="186" formatCode="yyyy/m/d;@"/>
    <numFmt numFmtId="187" formatCode="#,##0_ ;[Red]\-#,##0\ "/>
  </numFmts>
  <fonts count="68">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sz val="12"/>
      <color theme="1"/>
      <name val="ＭＳ Ｐゴシック"/>
      <family val="3"/>
      <charset val="128"/>
      <scheme val="minor"/>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3">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9"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29" fillId="0" borderId="60"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8" fontId="0" fillId="8" borderId="39"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9" xfId="0" applyNumberFormat="1" applyFill="1" applyBorder="1">
      <alignment vertical="center"/>
    </xf>
    <xf numFmtId="177" fontId="0" fillId="7" borderId="37" xfId="0" applyNumberFormat="1" applyFill="1" applyBorder="1">
      <alignment vertical="center"/>
    </xf>
    <xf numFmtId="177" fontId="0" fillId="7" borderId="39" xfId="0" applyNumberFormat="1" applyFill="1" applyBorder="1">
      <alignment vertical="center"/>
    </xf>
    <xf numFmtId="177" fontId="0" fillId="0" borderId="37" xfId="0" applyNumberFormat="1" applyBorder="1">
      <alignment vertical="center"/>
    </xf>
    <xf numFmtId="177" fontId="0" fillId="0" borderId="39" xfId="0" applyNumberFormat="1" applyBorder="1">
      <alignment vertical="center"/>
    </xf>
    <xf numFmtId="179" fontId="0" fillId="0" borderId="0" xfId="0" applyNumberFormat="1">
      <alignment vertical="center"/>
    </xf>
    <xf numFmtId="180" fontId="0" fillId="0" borderId="37" xfId="0" applyNumberFormat="1" applyBorder="1">
      <alignment vertical="center"/>
    </xf>
    <xf numFmtId="180" fontId="0" fillId="0" borderId="39" xfId="0" applyNumberFormat="1" applyBorder="1">
      <alignment vertical="center"/>
    </xf>
    <xf numFmtId="177" fontId="32" fillId="0" borderId="39" xfId="0" applyNumberFormat="1" applyFont="1" applyBorder="1">
      <alignment vertical="center"/>
    </xf>
    <xf numFmtId="180" fontId="32" fillId="0" borderId="39" xfId="0" applyNumberFormat="1" applyFont="1" applyBorder="1">
      <alignment vertical="center"/>
    </xf>
    <xf numFmtId="177" fontId="25" fillId="0" borderId="39" xfId="0" applyNumberFormat="1" applyFont="1" applyBorder="1">
      <alignment vertical="center"/>
    </xf>
    <xf numFmtId="178" fontId="0" fillId="0" borderId="63" xfId="0" applyNumberFormat="1" applyBorder="1">
      <alignment vertical="center"/>
    </xf>
    <xf numFmtId="178" fontId="0" fillId="0" borderId="0" xfId="0" applyNumberFormat="1">
      <alignment vertical="center"/>
    </xf>
    <xf numFmtId="180" fontId="25" fillId="0" borderId="39" xfId="0" applyNumberFormat="1" applyFont="1" applyBorder="1">
      <alignment vertical="center"/>
    </xf>
    <xf numFmtId="178"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7"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7"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79"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7" fontId="0" fillId="9" borderId="39" xfId="0" applyNumberFormat="1" applyFill="1" applyBorder="1">
      <alignment vertical="center"/>
    </xf>
    <xf numFmtId="177" fontId="0" fillId="9" borderId="62" xfId="0" applyNumberFormat="1" applyFill="1" applyBorder="1">
      <alignment vertical="center"/>
    </xf>
    <xf numFmtId="177"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7" fontId="0" fillId="10" borderId="39" xfId="0" applyNumberFormat="1" applyFill="1" applyBorder="1">
      <alignment vertical="center"/>
    </xf>
    <xf numFmtId="49" fontId="0" fillId="10" borderId="39" xfId="0" applyNumberFormat="1" applyFill="1" applyBorder="1">
      <alignment vertical="center"/>
    </xf>
    <xf numFmtId="177"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7" fontId="0" fillId="4" borderId="39" xfId="0" applyNumberFormat="1" applyFill="1" applyBorder="1">
      <alignment vertical="center"/>
    </xf>
    <xf numFmtId="177" fontId="0" fillId="11" borderId="7" xfId="0" applyNumberFormat="1" applyFill="1" applyBorder="1">
      <alignment vertical="center"/>
    </xf>
    <xf numFmtId="177" fontId="0" fillId="11" borderId="39" xfId="0" applyNumberFormat="1" applyFill="1" applyBorder="1">
      <alignment vertical="center"/>
    </xf>
    <xf numFmtId="180"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9" xfId="0" applyFont="1" applyBorder="1" applyAlignment="1">
      <alignment horizontal="center" vertical="center" wrapText="1"/>
    </xf>
    <xf numFmtId="0" fontId="37" fillId="0" borderId="39" xfId="0" applyFont="1" applyBorder="1" applyAlignment="1">
      <alignment horizontal="justify" vertical="center" wrapText="1"/>
    </xf>
    <xf numFmtId="178" fontId="37" fillId="0" borderId="39"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9" xfId="0" applyFont="1" applyBorder="1" applyAlignment="1">
      <alignment horizontal="center" vertical="center" shrinkToFit="1"/>
    </xf>
    <xf numFmtId="0" fontId="43" fillId="0" borderId="39" xfId="0" applyFont="1" applyBorder="1" applyAlignment="1">
      <alignment horizontal="center" vertical="center" wrapText="1"/>
    </xf>
    <xf numFmtId="0" fontId="43" fillId="0" borderId="39" xfId="0" applyFont="1" applyBorder="1" applyAlignment="1">
      <alignment horizontal="center" vertical="center" wrapText="1" shrinkToFit="1"/>
    </xf>
    <xf numFmtId="0" fontId="43" fillId="0" borderId="39" xfId="0" applyFont="1" applyBorder="1" applyAlignment="1">
      <alignment vertical="center" shrinkToFit="1"/>
    </xf>
    <xf numFmtId="181" fontId="43" fillId="0" borderId="39"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1" xfId="0" applyFont="1" applyBorder="1" applyAlignment="1">
      <alignment horizontal="left" vertical="center" wrapText="1"/>
    </xf>
    <xf numFmtId="0" fontId="35" fillId="0" borderId="39" xfId="0" applyFont="1" applyBorder="1" applyAlignment="1">
      <alignment horizontal="center" vertical="center" wrapText="1"/>
    </xf>
    <xf numFmtId="0" fontId="35" fillId="0" borderId="39" xfId="0" applyFont="1" applyBorder="1" applyAlignment="1">
      <alignment horizontal="justify" vertical="center" wrapText="1"/>
    </xf>
    <xf numFmtId="14" fontId="35" fillId="0" borderId="39"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53"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3" fillId="0" borderId="39" xfId="0" applyFont="1" applyBorder="1" applyAlignment="1">
      <alignment horizontal="center" vertical="center" shrinkToFit="1"/>
    </xf>
    <xf numFmtId="176" fontId="34"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181" fontId="3" fillId="15" borderId="6" xfId="3" applyNumberFormat="1" applyFont="1" applyFill="1" applyBorder="1" applyAlignment="1" applyProtection="1">
      <alignment horizontal="left" vertical="center" shrinkToFit="1"/>
      <protection locked="0"/>
    </xf>
    <xf numFmtId="0" fontId="34" fillId="0" borderId="0" xfId="0" applyFont="1">
      <alignment vertical="center"/>
    </xf>
    <xf numFmtId="184"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5" fontId="36" fillId="0" borderId="0" xfId="0" applyNumberFormat="1" applyFont="1">
      <alignment vertical="center"/>
    </xf>
    <xf numFmtId="38" fontId="35" fillId="0" borderId="39" xfId="5" applyFont="1" applyBorder="1" applyAlignment="1">
      <alignment horizontal="justify" vertical="center" wrapText="1"/>
    </xf>
    <xf numFmtId="3" fontId="35" fillId="0" borderId="39" xfId="5" applyNumberFormat="1" applyFont="1" applyBorder="1" applyAlignment="1">
      <alignment horizontal="justify" vertical="center" wrapText="1"/>
    </xf>
    <xf numFmtId="14" fontId="43" fillId="0" borderId="39"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186" fontId="2" fillId="2" borderId="20" xfId="4" applyNumberFormat="1" applyFill="1" applyBorder="1" applyAlignment="1" applyProtection="1">
      <alignment horizontal="center" vertical="center" wrapText="1"/>
      <protection locked="0"/>
    </xf>
    <xf numFmtId="186" fontId="2" fillId="2" borderId="10" xfId="4" applyNumberFormat="1" applyFill="1" applyBorder="1" applyAlignment="1" applyProtection="1">
      <alignment horizontal="center" vertical="center" wrapText="1"/>
      <protection locked="0"/>
    </xf>
    <xf numFmtId="186" fontId="2" fillId="2" borderId="21" xfId="4" applyNumberFormat="1" applyFill="1" applyBorder="1" applyAlignment="1" applyProtection="1">
      <alignment horizontal="center" vertical="center" wrapText="1"/>
      <protection locked="0"/>
    </xf>
    <xf numFmtId="186" fontId="2" fillId="2" borderId="14" xfId="4" applyNumberFormat="1" applyFill="1" applyBorder="1" applyAlignment="1" applyProtection="1">
      <alignment horizontal="center" vertical="center" wrapText="1"/>
      <protection locked="0"/>
    </xf>
    <xf numFmtId="186" fontId="2" fillId="2" borderId="22" xfId="4" applyNumberFormat="1" applyFill="1" applyBorder="1" applyAlignment="1" applyProtection="1">
      <alignment horizontal="center" vertical="center" wrapText="1"/>
      <protection locked="0"/>
    </xf>
    <xf numFmtId="186" fontId="2" fillId="2" borderId="3" xfId="4" applyNumberFormat="1" applyFill="1" applyBorder="1" applyAlignment="1" applyProtection="1">
      <alignment horizontal="center" vertical="center" wrapText="1"/>
      <protection locked="0"/>
    </xf>
    <xf numFmtId="187" fontId="7" fillId="2" borderId="9" xfId="2" applyNumberFormat="1" applyFont="1" applyFill="1" applyBorder="1" applyAlignment="1" applyProtection="1">
      <alignment horizontal="right" vertical="center"/>
      <protection locked="0"/>
    </xf>
    <xf numFmtId="187" fontId="6" fillId="2" borderId="13" xfId="2" applyNumberFormat="1" applyFont="1" applyFill="1" applyBorder="1" applyAlignment="1" applyProtection="1">
      <alignment horizontal="right" vertical="center"/>
      <protection locked="0"/>
    </xf>
    <xf numFmtId="187" fontId="7" fillId="2" borderId="12" xfId="2" applyNumberFormat="1" applyFont="1" applyFill="1" applyBorder="1" applyAlignment="1" applyProtection="1">
      <alignment horizontal="right" vertical="center"/>
      <protection locked="0"/>
    </xf>
    <xf numFmtId="187" fontId="7" fillId="2" borderId="16" xfId="2" applyNumberFormat="1" applyFont="1" applyFill="1" applyBorder="1" applyAlignment="1" applyProtection="1">
      <alignment horizontal="right" vertical="center"/>
      <protection locked="0"/>
    </xf>
    <xf numFmtId="187" fontId="7" fillId="0" borderId="8" xfId="2" applyNumberFormat="1" applyFont="1" applyFill="1" applyBorder="1" applyAlignment="1" applyProtection="1">
      <alignment vertical="center"/>
    </xf>
    <xf numFmtId="187" fontId="7" fillId="0" borderId="19" xfId="2" applyNumberFormat="1" applyFont="1" applyFill="1" applyBorder="1" applyAlignment="1" applyProtection="1">
      <alignment horizontal="right" vertical="center"/>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38" fontId="11" fillId="0" borderId="0" xfId="5" applyFont="1" applyAlignment="1" applyProtection="1">
      <alignment horizontal="center" vertical="center"/>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3"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3"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9"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5" fillId="0" borderId="6" xfId="0" applyFont="1" applyBorder="1" applyAlignment="1">
      <alignment horizontal="left"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0" fontId="11" fillId="0" borderId="30" xfId="0" applyFont="1" applyBorder="1" applyAlignment="1">
      <alignment vertical="center" wrapText="1"/>
    </xf>
    <xf numFmtId="0" fontId="11" fillId="0" borderId="0" xfId="0" applyFont="1" applyAlignment="1">
      <alignment vertical="center" wrapText="1"/>
    </xf>
    <xf numFmtId="0" fontId="11" fillId="0" borderId="0" xfId="0" applyFont="1" applyAlignment="1">
      <alignment horizontal="left" vertical="center"/>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8"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8" fillId="0" borderId="0" xfId="0" applyFont="1" applyAlignment="1">
      <alignment horizontal="left" vertical="center"/>
    </xf>
    <xf numFmtId="0" fontId="40"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center" vertical="center"/>
    </xf>
    <xf numFmtId="0" fontId="11" fillId="0" borderId="6" xfId="0" applyFont="1" applyBorder="1" applyAlignment="1">
      <alignment horizontal="left" vertical="center" shrinkToFit="1"/>
    </xf>
    <xf numFmtId="0" fontId="35" fillId="0" borderId="0" xfId="0" applyFont="1" applyAlignment="1">
      <alignment horizontal="left" vertical="center" wrapText="1"/>
    </xf>
    <xf numFmtId="181" fontId="43" fillId="0" borderId="37" xfId="0" applyNumberFormat="1" applyFont="1" applyBorder="1" applyAlignment="1">
      <alignment horizontal="right" vertical="center" shrinkToFit="1"/>
    </xf>
    <xf numFmtId="181" fontId="43"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6"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6" fillId="0" borderId="37" xfId="0" applyFont="1" applyBorder="1" applyAlignment="1">
      <alignment horizontal="center" vertical="center" wrapText="1"/>
    </xf>
    <xf numFmtId="0" fontId="36" fillId="0" borderId="72" xfId="0" applyFont="1" applyBorder="1" applyAlignment="1">
      <alignment horizontal="center" vertical="center" wrapText="1"/>
    </xf>
    <xf numFmtId="181" fontId="36" fillId="0" borderId="7" xfId="0" applyNumberFormat="1" applyFont="1" applyBorder="1" applyAlignment="1">
      <alignment horizontal="center" vertical="center"/>
    </xf>
    <xf numFmtId="0" fontId="36" fillId="0" borderId="0" xfId="0" applyFont="1" applyAlignment="1">
      <alignment horizontal="center" vertical="center"/>
    </xf>
    <xf numFmtId="0" fontId="36" fillId="0" borderId="0" xfId="0" applyFont="1">
      <alignment vertical="center"/>
    </xf>
    <xf numFmtId="0" fontId="36" fillId="0" borderId="0" xfId="0" applyFont="1" applyAlignment="1">
      <alignment vertical="center" wrapText="1"/>
    </xf>
    <xf numFmtId="0" fontId="36" fillId="0" borderId="39" xfId="0" applyFont="1" applyBorder="1" applyAlignment="1">
      <alignment horizontal="center"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55" fillId="0" borderId="0" xfId="0" applyFont="1" applyAlignment="1">
      <alignment horizontal="left" vertical="center"/>
    </xf>
    <xf numFmtId="0" fontId="35" fillId="0" borderId="0" xfId="0" applyFont="1">
      <alignment vertical="center"/>
    </xf>
    <xf numFmtId="0" fontId="35" fillId="0" borderId="6" xfId="0" applyFont="1" applyBorder="1" applyAlignment="1">
      <alignment horizontal="right" vertical="center"/>
    </xf>
    <xf numFmtId="0" fontId="53" fillId="0" borderId="6" xfId="0" applyFont="1" applyBorder="1" applyAlignment="1">
      <alignment horizontal="right" vertical="center"/>
    </xf>
    <xf numFmtId="0" fontId="0" fillId="0" borderId="0" xfId="0" applyAlignment="1">
      <alignment horizontal="right" vertical="center"/>
    </xf>
    <xf numFmtId="0" fontId="35" fillId="0" borderId="0" xfId="0" applyFont="1" applyAlignment="1">
      <alignment horizontal="right" vertical="center" shrinkToFit="1"/>
    </xf>
    <xf numFmtId="0" fontId="37" fillId="0" borderId="0" xfId="0" applyFont="1" applyAlignment="1">
      <alignment horizontal="left" vertical="center"/>
    </xf>
    <xf numFmtId="0" fontId="35" fillId="0" borderId="37" xfId="0" applyFont="1" applyBorder="1" applyAlignment="1">
      <alignment horizontal="left" vertical="center" wrapText="1"/>
    </xf>
    <xf numFmtId="0" fontId="35" fillId="0" borderId="7" xfId="0" applyFont="1" applyBorder="1" applyAlignment="1">
      <alignment horizontal="left" vertical="center" wrapText="1"/>
    </xf>
    <xf numFmtId="0" fontId="35" fillId="0" borderId="38" xfId="0" applyFont="1" applyBorder="1" applyAlignment="1">
      <alignment horizontal="left" vertical="center" wrapText="1"/>
    </xf>
    <xf numFmtId="0" fontId="59" fillId="0" borderId="0" xfId="0" applyFont="1" applyAlignment="1">
      <alignment horizontal="left" vertical="center"/>
    </xf>
    <xf numFmtId="0" fontId="22" fillId="0" borderId="0" xfId="0" applyFont="1" applyAlignment="1">
      <alignment horizontal="left" vertical="center"/>
    </xf>
    <xf numFmtId="178" fontId="35" fillId="0" borderId="7" xfId="0" applyNumberFormat="1" applyFont="1" applyBorder="1" applyAlignment="1">
      <alignment horizontal="right" vertical="center"/>
    </xf>
    <xf numFmtId="178" fontId="35" fillId="0" borderId="38" xfId="0" applyNumberFormat="1" applyFont="1" applyBorder="1" applyAlignment="1">
      <alignment horizontal="right" vertical="center"/>
    </xf>
    <xf numFmtId="178" fontId="35" fillId="0" borderId="37" xfId="0" applyNumberFormat="1" applyFont="1" applyBorder="1" applyAlignment="1">
      <alignment horizontal="right" vertical="center"/>
    </xf>
    <xf numFmtId="0" fontId="35" fillId="0" borderId="40" xfId="0" applyFont="1" applyBorder="1" applyAlignment="1">
      <alignment horizontal="left" vertical="center" wrapText="1"/>
    </xf>
    <xf numFmtId="0" fontId="35" fillId="0" borderId="41" xfId="0" applyFont="1" applyBorder="1" applyAlignment="1">
      <alignment horizontal="left" vertical="center" wrapText="1"/>
    </xf>
    <xf numFmtId="0" fontId="35" fillId="0" borderId="49" xfId="0" applyFont="1" applyBorder="1" applyAlignment="1">
      <alignment horizontal="left" vertical="center" wrapText="1"/>
    </xf>
    <xf numFmtId="0" fontId="35" fillId="0" borderId="50" xfId="0" applyFont="1" applyBorder="1" applyAlignment="1">
      <alignment horizontal="left" vertical="center" wrapText="1"/>
    </xf>
    <xf numFmtId="0" fontId="35" fillId="0" borderId="42" xfId="0" applyFont="1" applyBorder="1" applyAlignment="1">
      <alignment horizontal="left" vertical="center" wrapText="1"/>
    </xf>
    <xf numFmtId="0" fontId="35" fillId="0" borderId="43"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8" xfId="0" applyNumberFormat="1" applyFont="1" applyBorder="1" applyAlignment="1">
      <alignment horizontal="left" vertical="center"/>
    </xf>
    <xf numFmtId="0" fontId="57" fillId="0" borderId="0" xfId="0" applyFont="1" applyAlignment="1">
      <alignment horizontal="left" vertical="center"/>
    </xf>
    <xf numFmtId="0" fontId="35" fillId="0" borderId="0" xfId="0" applyFont="1" applyAlignment="1">
      <alignment horizontal="right" vertical="center"/>
    </xf>
    <xf numFmtId="0" fontId="35" fillId="0" borderId="37"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8" xfId="0" applyFont="1" applyBorder="1" applyAlignment="1">
      <alignment horizontal="center" vertical="center" wrapText="1"/>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178" fontId="35" fillId="0" borderId="43" xfId="0" applyNumberFormat="1" applyFont="1" applyBorder="1" applyAlignment="1">
      <alignment horizontal="right" vertical="center" wrapText="1"/>
    </xf>
    <xf numFmtId="0" fontId="35" fillId="0" borderId="42" xfId="0" applyFont="1" applyBorder="1" applyAlignment="1">
      <alignment horizontal="center" vertical="center" wrapText="1"/>
    </xf>
    <xf numFmtId="0" fontId="35" fillId="0" borderId="43" xfId="0" applyFont="1" applyBorder="1" applyAlignment="1">
      <alignment horizontal="center" vertical="center" wrapText="1"/>
    </xf>
    <xf numFmtId="0" fontId="35" fillId="0" borderId="37" xfId="0" applyFont="1" applyBorder="1" applyAlignment="1">
      <alignment horizontal="right" vertical="center" wrapText="1"/>
    </xf>
    <xf numFmtId="0" fontId="35" fillId="0" borderId="7" xfId="0" applyFont="1" applyBorder="1" applyAlignment="1">
      <alignment horizontal="right" vertical="center" wrapText="1"/>
    </xf>
    <xf numFmtId="0" fontId="35" fillId="0" borderId="38" xfId="0" applyFont="1" applyBorder="1" applyAlignment="1">
      <alignment horizontal="right" vertical="center" wrapText="1"/>
    </xf>
    <xf numFmtId="182" fontId="35" fillId="0" borderId="37" xfId="0" applyNumberFormat="1" applyFont="1" applyBorder="1" applyAlignment="1">
      <alignment horizontal="right" vertical="center" wrapText="1"/>
    </xf>
    <xf numFmtId="182" fontId="35" fillId="0" borderId="38" xfId="0" applyNumberFormat="1" applyFont="1" applyBorder="1" applyAlignment="1">
      <alignment horizontal="right" vertical="center" wrapText="1"/>
    </xf>
    <xf numFmtId="0" fontId="56" fillId="0" borderId="0" xfId="0" applyFont="1" applyAlignment="1">
      <alignment horizontal="left" vertical="center"/>
    </xf>
    <xf numFmtId="0" fontId="35" fillId="0" borderId="37"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8" xfId="0" applyFont="1" applyBorder="1" applyAlignment="1">
      <alignment horizontal="center" vertical="center" wrapText="1" shrinkToFit="1"/>
    </xf>
    <xf numFmtId="0" fontId="35" fillId="0" borderId="0" xfId="0" applyFont="1" applyAlignment="1">
      <alignment horizontal="left" vertical="top" wrapText="1"/>
    </xf>
    <xf numFmtId="0" fontId="35" fillId="0" borderId="0" xfId="0" applyFont="1" applyAlignment="1">
      <alignment horizontal="left" vertical="top"/>
    </xf>
    <xf numFmtId="0" fontId="54" fillId="0" borderId="0" xfId="0" applyFont="1" applyAlignment="1">
      <alignment horizontal="left" vertical="center"/>
    </xf>
    <xf numFmtId="0" fontId="35" fillId="0" borderId="37"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8" xfId="0" applyFont="1" applyBorder="1" applyAlignment="1">
      <alignment horizontal="center" vertical="center" shrinkToFit="1"/>
    </xf>
    <xf numFmtId="0" fontId="35" fillId="0" borderId="39" xfId="0" applyFont="1" applyBorder="1" applyAlignment="1">
      <alignment horizontal="center" vertical="center" wrapText="1"/>
    </xf>
    <xf numFmtId="0" fontId="46" fillId="0" borderId="0" xfId="0" applyFont="1" applyAlignment="1">
      <alignment horizontal="left" vertical="center"/>
    </xf>
    <xf numFmtId="0" fontId="50" fillId="0" borderId="0" xfId="0" applyFont="1" applyAlignment="1">
      <alignment horizontal="left" vertical="center"/>
    </xf>
    <xf numFmtId="0" fontId="52" fillId="0" borderId="0" xfId="0" applyFont="1" applyAlignment="1">
      <alignment horizontal="left" vertical="center"/>
    </xf>
    <xf numFmtId="0" fontId="35" fillId="0" borderId="0" xfId="0" applyFont="1" applyAlignment="1">
      <alignment vertical="center" shrinkToFit="1"/>
    </xf>
    <xf numFmtId="0" fontId="0" fillId="0" borderId="0" xfId="0" applyAlignment="1">
      <alignment horizontal="left" vertical="center"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19">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strike val="0"/>
        <color rgb="FFFF0000"/>
      </font>
      <fill>
        <patternFill>
          <bgColor rgb="FFFFCCFF"/>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8" formatCode="0_);[Red]\(0\)"/>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204844</xdr:colOff>
      <xdr:row>78</xdr:row>
      <xdr:rowOff>56029</xdr:rowOff>
    </xdr:from>
    <xdr:to>
      <xdr:col>13</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45720</xdr:colOff>
      <xdr:row>5</xdr:row>
      <xdr:rowOff>53340</xdr:rowOff>
    </xdr:from>
    <xdr:to>
      <xdr:col>9</xdr:col>
      <xdr:colOff>99060</xdr:colOff>
      <xdr:row>47</xdr:row>
      <xdr:rowOff>53340</xdr:rowOff>
    </xdr:to>
    <xdr:pic>
      <xdr:nvPicPr>
        <xdr:cNvPr id="2" name="図 2">
          <a:extLst>
            <a:ext uri="{FF2B5EF4-FFF2-40B4-BE49-F238E27FC236}">
              <a16:creationId xmlns:a16="http://schemas.microsoft.com/office/drawing/2014/main" id="{91D73F1F-B620-4843-8C3B-014DF47CB4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 y="1310640"/>
          <a:ext cx="4930140" cy="704088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3" name="角丸四角形 2">
          <a:extLst>
            <a:ext uri="{FF2B5EF4-FFF2-40B4-BE49-F238E27FC236}">
              <a16:creationId xmlns:a16="http://schemas.microsoft.com/office/drawing/2014/main" id="{819FC273-63F1-4830-9710-CC0F471C1652}"/>
            </a:ext>
          </a:extLst>
        </xdr:cNvPr>
        <xdr:cNvSpPr/>
      </xdr:nvSpPr>
      <xdr:spPr bwMode="auto">
        <a:xfrm>
          <a:off x="3665308" y="2233930"/>
          <a:ext cx="1597841" cy="24790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4" name="角丸四角形吹き出し 3">
          <a:extLst>
            <a:ext uri="{FF2B5EF4-FFF2-40B4-BE49-F238E27FC236}">
              <a16:creationId xmlns:a16="http://schemas.microsoft.com/office/drawing/2014/main" id="{0F35F024-05FA-462E-850D-C5E9355285DF}"/>
            </a:ext>
          </a:extLst>
        </xdr:cNvPr>
        <xdr:cNvSpPr/>
      </xdr:nvSpPr>
      <xdr:spPr bwMode="auto">
        <a:xfrm>
          <a:off x="4185285" y="1133475"/>
          <a:ext cx="2267293" cy="70499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6</xdr:col>
      <xdr:colOff>1</xdr:colOff>
      <xdr:row>29</xdr:row>
      <xdr:rowOff>149860</xdr:rowOff>
    </xdr:from>
    <xdr:to>
      <xdr:col>7</xdr:col>
      <xdr:colOff>522149</xdr:colOff>
      <xdr:row>31</xdr:row>
      <xdr:rowOff>39585</xdr:rowOff>
    </xdr:to>
    <xdr:sp macro="" textlink="">
      <xdr:nvSpPr>
        <xdr:cNvPr id="5" name="角丸四角形 4">
          <a:extLst>
            <a:ext uri="{FF2B5EF4-FFF2-40B4-BE49-F238E27FC236}">
              <a16:creationId xmlns:a16="http://schemas.microsoft.com/office/drawing/2014/main" id="{56DE369C-7DFA-4DEA-87F5-C8E18504A1EB}"/>
            </a:ext>
          </a:extLst>
        </xdr:cNvPr>
        <xdr:cNvSpPr/>
      </xdr:nvSpPr>
      <xdr:spPr bwMode="auto">
        <a:xfrm>
          <a:off x="3657601" y="5430520"/>
          <a:ext cx="1131748" cy="22500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355600</xdr:colOff>
      <xdr:row>33</xdr:row>
      <xdr:rowOff>36829</xdr:rowOff>
    </xdr:from>
    <xdr:to>
      <xdr:col>10</xdr:col>
      <xdr:colOff>193520</xdr:colOff>
      <xdr:row>39</xdr:row>
      <xdr:rowOff>3896</xdr:rowOff>
    </xdr:to>
    <xdr:sp macro="" textlink="">
      <xdr:nvSpPr>
        <xdr:cNvPr id="6" name="角丸四角形吹き出し 5">
          <a:extLst>
            <a:ext uri="{FF2B5EF4-FFF2-40B4-BE49-F238E27FC236}">
              <a16:creationId xmlns:a16="http://schemas.microsoft.com/office/drawing/2014/main" id="{8CC874F8-9347-4924-9BEA-72E0DF44713D}"/>
            </a:ext>
          </a:extLst>
        </xdr:cNvPr>
        <xdr:cNvSpPr/>
      </xdr:nvSpPr>
      <xdr:spPr bwMode="auto">
        <a:xfrm>
          <a:off x="4013200" y="5988049"/>
          <a:ext cx="2276320" cy="972907"/>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報告書をチェックした結果、認められた補助金額が記載されています。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76200</xdr:colOff>
      <xdr:row>4</xdr:row>
      <xdr:rowOff>7620</xdr:rowOff>
    </xdr:from>
    <xdr:to>
      <xdr:col>12</xdr:col>
      <xdr:colOff>342900</xdr:colOff>
      <xdr:row>36</xdr:row>
      <xdr:rowOff>160020</xdr:rowOff>
    </xdr:to>
    <xdr:grpSp>
      <xdr:nvGrpSpPr>
        <xdr:cNvPr id="2" name="グループ化 8">
          <a:extLst>
            <a:ext uri="{FF2B5EF4-FFF2-40B4-BE49-F238E27FC236}">
              <a16:creationId xmlns:a16="http://schemas.microsoft.com/office/drawing/2014/main" id="{23821C48-4396-4693-8CF5-5BDDA30A9FDE}"/>
            </a:ext>
          </a:extLst>
        </xdr:cNvPr>
        <xdr:cNvGrpSpPr>
          <a:grpSpLocks/>
        </xdr:cNvGrpSpPr>
      </xdr:nvGrpSpPr>
      <xdr:grpSpPr bwMode="auto">
        <a:xfrm>
          <a:off x="763657" y="2335033"/>
          <a:ext cx="7828721" cy="5718313"/>
          <a:chOff x="0" y="151546"/>
          <a:chExt cx="8924925" cy="6458804"/>
        </a:xfrm>
      </xdr:grpSpPr>
      <xdr:grpSp>
        <xdr:nvGrpSpPr>
          <xdr:cNvPr id="3" name="グループ化 2">
            <a:extLst>
              <a:ext uri="{FF2B5EF4-FFF2-40B4-BE49-F238E27FC236}">
                <a16:creationId xmlns:a16="http://schemas.microsoft.com/office/drawing/2014/main" id="{9CFCA1AB-992E-9B32-A763-4BE9265B3625}"/>
              </a:ext>
            </a:extLst>
          </xdr:cNvPr>
          <xdr:cNvGrpSpPr>
            <a:grpSpLocks/>
          </xdr:cNvGrpSpPr>
        </xdr:nvGrpSpPr>
        <xdr:grpSpPr bwMode="auto">
          <a:xfrm>
            <a:off x="0" y="790575"/>
            <a:ext cx="8924925" cy="5819775"/>
            <a:chOff x="47625" y="266700"/>
            <a:chExt cx="8924925" cy="5819775"/>
          </a:xfrm>
        </xdr:grpSpPr>
        <xdr:pic>
          <xdr:nvPicPr>
            <xdr:cNvPr id="7" name="図 1">
              <a:extLst>
                <a:ext uri="{FF2B5EF4-FFF2-40B4-BE49-F238E27FC236}">
                  <a16:creationId xmlns:a16="http://schemas.microsoft.com/office/drawing/2014/main" id="{D8526415-1A1B-419F-515A-310148A940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266700"/>
              <a:ext cx="8924925" cy="58197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sp macro="" textlink="">
          <xdr:nvSpPr>
            <xdr:cNvPr id="8" name="角丸四角形 1">
              <a:extLst>
                <a:ext uri="{FF2B5EF4-FFF2-40B4-BE49-F238E27FC236}">
                  <a16:creationId xmlns:a16="http://schemas.microsoft.com/office/drawing/2014/main" id="{A250295E-A1E2-DE46-2F82-12A145A1127C}"/>
                </a:ext>
              </a:extLst>
            </xdr:cNvPr>
            <xdr:cNvSpPr/>
          </xdr:nvSpPr>
          <xdr:spPr>
            <a:xfrm>
              <a:off x="356046" y="2767863"/>
              <a:ext cx="2669767"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角丸四角形 4">
              <a:extLst>
                <a:ext uri="{FF2B5EF4-FFF2-40B4-BE49-F238E27FC236}">
                  <a16:creationId xmlns:a16="http://schemas.microsoft.com/office/drawing/2014/main" id="{4503E597-C46B-745A-7AC2-AAD5B10CE728}"/>
                </a:ext>
              </a:extLst>
            </xdr:cNvPr>
            <xdr:cNvSpPr/>
          </xdr:nvSpPr>
          <xdr:spPr>
            <a:xfrm>
              <a:off x="307855" y="412719"/>
              <a:ext cx="1021644" cy="31223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0" name="角丸四角形 5">
              <a:extLst>
                <a:ext uri="{FF2B5EF4-FFF2-40B4-BE49-F238E27FC236}">
                  <a16:creationId xmlns:a16="http://schemas.microsoft.com/office/drawing/2014/main" id="{9C330FDB-3F00-6DC0-DA3F-C6DFFF6A2756}"/>
                </a:ext>
              </a:extLst>
            </xdr:cNvPr>
            <xdr:cNvSpPr/>
          </xdr:nvSpPr>
          <xdr:spPr>
            <a:xfrm>
              <a:off x="934335" y="4070329"/>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4" name="角丸四角形吹き出し 7">
            <a:extLst>
              <a:ext uri="{FF2B5EF4-FFF2-40B4-BE49-F238E27FC236}">
                <a16:creationId xmlns:a16="http://schemas.microsoft.com/office/drawing/2014/main" id="{D43CFB80-DF83-1046-29D8-3DF667AB79CB}"/>
              </a:ext>
            </a:extLst>
          </xdr:cNvPr>
          <xdr:cNvSpPr/>
        </xdr:nvSpPr>
        <xdr:spPr>
          <a:xfrm>
            <a:off x="1272236" y="15154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5" name="角丸四角形吹き出し 9">
            <a:extLst>
              <a:ext uri="{FF2B5EF4-FFF2-40B4-BE49-F238E27FC236}">
                <a16:creationId xmlns:a16="http://schemas.microsoft.com/office/drawing/2014/main" id="{6A44B144-E709-FE56-EFE0-D738968EE7C0}"/>
              </a:ext>
            </a:extLst>
          </xdr:cNvPr>
          <xdr:cNvSpPr/>
        </xdr:nvSpPr>
        <xdr:spPr>
          <a:xfrm>
            <a:off x="2785425" y="2292586"/>
            <a:ext cx="4144404" cy="1079441"/>
          </a:xfrm>
          <a:prstGeom prst="wedgeRoundRectCallout">
            <a:avLst>
              <a:gd name="adj1" fmla="val -51005"/>
              <a:gd name="adj2" fmla="val 6100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6" name="角丸四角形吹き出し 10">
            <a:extLst>
              <a:ext uri="{FF2B5EF4-FFF2-40B4-BE49-F238E27FC236}">
                <a16:creationId xmlns:a16="http://schemas.microsoft.com/office/drawing/2014/main" id="{B7EC9E70-6DD1-BCDB-C6DC-F0E3351716E0}"/>
              </a:ext>
            </a:extLst>
          </xdr:cNvPr>
          <xdr:cNvSpPr/>
        </xdr:nvSpPr>
        <xdr:spPr>
          <a:xfrm>
            <a:off x="2477004" y="3684262"/>
            <a:ext cx="2843254" cy="820732"/>
          </a:xfrm>
          <a:prstGeom prst="wedgeRoundRectCallout">
            <a:avLst>
              <a:gd name="adj1" fmla="val -50974"/>
              <a:gd name="adj2" fmla="val 68690"/>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3"/>
  <sheetViews>
    <sheetView showGridLines="0" tabSelected="1" workbookViewId="0">
      <selection activeCell="A5" sqref="A5:A9"/>
    </sheetView>
  </sheetViews>
  <sheetFormatPr defaultRowHeight="13.5"/>
  <cols>
    <col min="1" max="1" width="12.375" customWidth="1"/>
    <col min="2" max="2" width="8.125" style="54" bestFit="1" customWidth="1"/>
    <col min="3" max="3" width="35.25" customWidth="1"/>
    <col min="4" max="4" width="16.875" bestFit="1" customWidth="1"/>
    <col min="257" max="257" width="12.375" customWidth="1"/>
    <col min="258" max="258" width="8.125" bestFit="1" customWidth="1"/>
    <col min="259" max="259" width="35.25" customWidth="1"/>
    <col min="260" max="260" width="16.875" bestFit="1" customWidth="1"/>
    <col min="513" max="513" width="12.375" customWidth="1"/>
    <col min="514" max="514" width="8.125" bestFit="1" customWidth="1"/>
    <col min="515" max="515" width="35.25" customWidth="1"/>
    <col min="516" max="516" width="16.875" bestFit="1" customWidth="1"/>
    <col min="769" max="769" width="12.375" customWidth="1"/>
    <col min="770" max="770" width="8.125" bestFit="1" customWidth="1"/>
    <col min="771" max="771" width="35.25" customWidth="1"/>
    <col min="772" max="772" width="16.875" bestFit="1" customWidth="1"/>
    <col min="1025" max="1025" width="12.375" customWidth="1"/>
    <col min="1026" max="1026" width="8.125" bestFit="1" customWidth="1"/>
    <col min="1027" max="1027" width="35.25" customWidth="1"/>
    <col min="1028" max="1028" width="16.875" bestFit="1" customWidth="1"/>
    <col min="1281" max="1281" width="12.375" customWidth="1"/>
    <col min="1282" max="1282" width="8.125" bestFit="1" customWidth="1"/>
    <col min="1283" max="1283" width="35.25" customWidth="1"/>
    <col min="1284" max="1284" width="16.875" bestFit="1" customWidth="1"/>
    <col min="1537" max="1537" width="12.375" customWidth="1"/>
    <col min="1538" max="1538" width="8.125" bestFit="1" customWidth="1"/>
    <col min="1539" max="1539" width="35.25" customWidth="1"/>
    <col min="1540" max="1540" width="16.875" bestFit="1" customWidth="1"/>
    <col min="1793" max="1793" width="12.375" customWidth="1"/>
    <col min="1794" max="1794" width="8.125" bestFit="1" customWidth="1"/>
    <col min="1795" max="1795" width="35.25" customWidth="1"/>
    <col min="1796" max="1796" width="16.875" bestFit="1" customWidth="1"/>
    <col min="2049" max="2049" width="12.375" customWidth="1"/>
    <col min="2050" max="2050" width="8.125" bestFit="1" customWidth="1"/>
    <col min="2051" max="2051" width="35.25" customWidth="1"/>
    <col min="2052" max="2052" width="16.875" bestFit="1" customWidth="1"/>
    <col min="2305" max="2305" width="12.375" customWidth="1"/>
    <col min="2306" max="2306" width="8.125" bestFit="1" customWidth="1"/>
    <col min="2307" max="2307" width="35.25" customWidth="1"/>
    <col min="2308" max="2308" width="16.875" bestFit="1" customWidth="1"/>
    <col min="2561" max="2561" width="12.375" customWidth="1"/>
    <col min="2562" max="2562" width="8.125" bestFit="1" customWidth="1"/>
    <col min="2563" max="2563" width="35.25" customWidth="1"/>
    <col min="2564" max="2564" width="16.875" bestFit="1" customWidth="1"/>
    <col min="2817" max="2817" width="12.375" customWidth="1"/>
    <col min="2818" max="2818" width="8.125" bestFit="1" customWidth="1"/>
    <col min="2819" max="2819" width="35.25" customWidth="1"/>
    <col min="2820" max="2820" width="16.875" bestFit="1" customWidth="1"/>
    <col min="3073" max="3073" width="12.375" customWidth="1"/>
    <col min="3074" max="3074" width="8.125" bestFit="1" customWidth="1"/>
    <col min="3075" max="3075" width="35.25" customWidth="1"/>
    <col min="3076" max="3076" width="16.875" bestFit="1" customWidth="1"/>
    <col min="3329" max="3329" width="12.375" customWidth="1"/>
    <col min="3330" max="3330" width="8.125" bestFit="1" customWidth="1"/>
    <col min="3331" max="3331" width="35.25" customWidth="1"/>
    <col min="3332" max="3332" width="16.875" bestFit="1" customWidth="1"/>
    <col min="3585" max="3585" width="12.375" customWidth="1"/>
    <col min="3586" max="3586" width="8.125" bestFit="1" customWidth="1"/>
    <col min="3587" max="3587" width="35.25" customWidth="1"/>
    <col min="3588" max="3588" width="16.875" bestFit="1" customWidth="1"/>
    <col min="3841" max="3841" width="12.375" customWidth="1"/>
    <col min="3842" max="3842" width="8.125" bestFit="1" customWidth="1"/>
    <col min="3843" max="3843" width="35.25" customWidth="1"/>
    <col min="3844" max="3844" width="16.875" bestFit="1" customWidth="1"/>
    <col min="4097" max="4097" width="12.375" customWidth="1"/>
    <col min="4098" max="4098" width="8.125" bestFit="1" customWidth="1"/>
    <col min="4099" max="4099" width="35.25" customWidth="1"/>
    <col min="4100" max="4100" width="16.875" bestFit="1" customWidth="1"/>
    <col min="4353" max="4353" width="12.375" customWidth="1"/>
    <col min="4354" max="4354" width="8.125" bestFit="1" customWidth="1"/>
    <col min="4355" max="4355" width="35.25" customWidth="1"/>
    <col min="4356" max="4356" width="16.875" bestFit="1" customWidth="1"/>
    <col min="4609" max="4609" width="12.375" customWidth="1"/>
    <col min="4610" max="4610" width="8.125" bestFit="1" customWidth="1"/>
    <col min="4611" max="4611" width="35.25" customWidth="1"/>
    <col min="4612" max="4612" width="16.875" bestFit="1" customWidth="1"/>
    <col min="4865" max="4865" width="12.375" customWidth="1"/>
    <col min="4866" max="4866" width="8.125" bestFit="1" customWidth="1"/>
    <col min="4867" max="4867" width="35.25" customWidth="1"/>
    <col min="4868" max="4868" width="16.875" bestFit="1" customWidth="1"/>
    <col min="5121" max="5121" width="12.375" customWidth="1"/>
    <col min="5122" max="5122" width="8.125" bestFit="1" customWidth="1"/>
    <col min="5123" max="5123" width="35.25" customWidth="1"/>
    <col min="5124" max="5124" width="16.875" bestFit="1" customWidth="1"/>
    <col min="5377" max="5377" width="12.375" customWidth="1"/>
    <col min="5378" max="5378" width="8.125" bestFit="1" customWidth="1"/>
    <col min="5379" max="5379" width="35.25" customWidth="1"/>
    <col min="5380" max="5380" width="16.875" bestFit="1" customWidth="1"/>
    <col min="5633" max="5633" width="12.375" customWidth="1"/>
    <col min="5634" max="5634" width="8.125" bestFit="1" customWidth="1"/>
    <col min="5635" max="5635" width="35.25" customWidth="1"/>
    <col min="5636" max="5636" width="16.875" bestFit="1" customWidth="1"/>
    <col min="5889" max="5889" width="12.375" customWidth="1"/>
    <col min="5890" max="5890" width="8.125" bestFit="1" customWidth="1"/>
    <col min="5891" max="5891" width="35.25" customWidth="1"/>
    <col min="5892" max="5892" width="16.875" bestFit="1" customWidth="1"/>
    <col min="6145" max="6145" width="12.375" customWidth="1"/>
    <col min="6146" max="6146" width="8.125" bestFit="1" customWidth="1"/>
    <col min="6147" max="6147" width="35.25" customWidth="1"/>
    <col min="6148" max="6148" width="16.875" bestFit="1" customWidth="1"/>
    <col min="6401" max="6401" width="12.375" customWidth="1"/>
    <col min="6402" max="6402" width="8.125" bestFit="1" customWidth="1"/>
    <col min="6403" max="6403" width="35.25" customWidth="1"/>
    <col min="6404" max="6404" width="16.875" bestFit="1" customWidth="1"/>
    <col min="6657" max="6657" width="12.375" customWidth="1"/>
    <col min="6658" max="6658" width="8.125" bestFit="1" customWidth="1"/>
    <col min="6659" max="6659" width="35.25" customWidth="1"/>
    <col min="6660" max="6660" width="16.875" bestFit="1" customWidth="1"/>
    <col min="6913" max="6913" width="12.375" customWidth="1"/>
    <col min="6914" max="6914" width="8.125" bestFit="1" customWidth="1"/>
    <col min="6915" max="6915" width="35.25" customWidth="1"/>
    <col min="6916" max="6916" width="16.875" bestFit="1" customWidth="1"/>
    <col min="7169" max="7169" width="12.375" customWidth="1"/>
    <col min="7170" max="7170" width="8.125" bestFit="1" customWidth="1"/>
    <col min="7171" max="7171" width="35.25" customWidth="1"/>
    <col min="7172" max="7172" width="16.875" bestFit="1" customWidth="1"/>
    <col min="7425" max="7425" width="12.375" customWidth="1"/>
    <col min="7426" max="7426" width="8.125" bestFit="1" customWidth="1"/>
    <col min="7427" max="7427" width="35.25" customWidth="1"/>
    <col min="7428" max="7428" width="16.875" bestFit="1" customWidth="1"/>
    <col min="7681" max="7681" width="12.375" customWidth="1"/>
    <col min="7682" max="7682" width="8.125" bestFit="1" customWidth="1"/>
    <col min="7683" max="7683" width="35.25" customWidth="1"/>
    <col min="7684" max="7684" width="16.875" bestFit="1" customWidth="1"/>
    <col min="7937" max="7937" width="12.375" customWidth="1"/>
    <col min="7938" max="7938" width="8.125" bestFit="1" customWidth="1"/>
    <col min="7939" max="7939" width="35.25" customWidth="1"/>
    <col min="7940" max="7940" width="16.875" bestFit="1" customWidth="1"/>
    <col min="8193" max="8193" width="12.375" customWidth="1"/>
    <col min="8194" max="8194" width="8.125" bestFit="1" customWidth="1"/>
    <col min="8195" max="8195" width="35.25" customWidth="1"/>
    <col min="8196" max="8196" width="16.875" bestFit="1" customWidth="1"/>
    <col min="8449" max="8449" width="12.375" customWidth="1"/>
    <col min="8450" max="8450" width="8.125" bestFit="1" customWidth="1"/>
    <col min="8451" max="8451" width="35.25" customWidth="1"/>
    <col min="8452" max="8452" width="16.875" bestFit="1" customWidth="1"/>
    <col min="8705" max="8705" width="12.375" customWidth="1"/>
    <col min="8706" max="8706" width="8.125" bestFit="1" customWidth="1"/>
    <col min="8707" max="8707" width="35.25" customWidth="1"/>
    <col min="8708" max="8708" width="16.875" bestFit="1" customWidth="1"/>
    <col min="8961" max="8961" width="12.375" customWidth="1"/>
    <col min="8962" max="8962" width="8.125" bestFit="1" customWidth="1"/>
    <col min="8963" max="8963" width="35.25" customWidth="1"/>
    <col min="8964" max="8964" width="16.875" bestFit="1" customWidth="1"/>
    <col min="9217" max="9217" width="12.375" customWidth="1"/>
    <col min="9218" max="9218" width="8.125" bestFit="1" customWidth="1"/>
    <col min="9219" max="9219" width="35.25" customWidth="1"/>
    <col min="9220" max="9220" width="16.875" bestFit="1" customWidth="1"/>
    <col min="9473" max="9473" width="12.375" customWidth="1"/>
    <col min="9474" max="9474" width="8.125" bestFit="1" customWidth="1"/>
    <col min="9475" max="9475" width="35.25" customWidth="1"/>
    <col min="9476" max="9476" width="16.875" bestFit="1" customWidth="1"/>
    <col min="9729" max="9729" width="12.375" customWidth="1"/>
    <col min="9730" max="9730" width="8.125" bestFit="1" customWidth="1"/>
    <col min="9731" max="9731" width="35.25" customWidth="1"/>
    <col min="9732" max="9732" width="16.875" bestFit="1" customWidth="1"/>
    <col min="9985" max="9985" width="12.375" customWidth="1"/>
    <col min="9986" max="9986" width="8.125" bestFit="1" customWidth="1"/>
    <col min="9987" max="9987" width="35.25" customWidth="1"/>
    <col min="9988" max="9988" width="16.875" bestFit="1" customWidth="1"/>
    <col min="10241" max="10241" width="12.375" customWidth="1"/>
    <col min="10242" max="10242" width="8.125" bestFit="1" customWidth="1"/>
    <col min="10243" max="10243" width="35.25" customWidth="1"/>
    <col min="10244" max="10244" width="16.875" bestFit="1" customWidth="1"/>
    <col min="10497" max="10497" width="12.375" customWidth="1"/>
    <col min="10498" max="10498" width="8.125" bestFit="1" customWidth="1"/>
    <col min="10499" max="10499" width="35.25" customWidth="1"/>
    <col min="10500" max="10500" width="16.875" bestFit="1" customWidth="1"/>
    <col min="10753" max="10753" width="12.375" customWidth="1"/>
    <col min="10754" max="10754" width="8.125" bestFit="1" customWidth="1"/>
    <col min="10755" max="10755" width="35.25" customWidth="1"/>
    <col min="10756" max="10756" width="16.875" bestFit="1" customWidth="1"/>
    <col min="11009" max="11009" width="12.375" customWidth="1"/>
    <col min="11010" max="11010" width="8.125" bestFit="1" customWidth="1"/>
    <col min="11011" max="11011" width="35.25" customWidth="1"/>
    <col min="11012" max="11012" width="16.875" bestFit="1" customWidth="1"/>
    <col min="11265" max="11265" width="12.375" customWidth="1"/>
    <col min="11266" max="11266" width="8.125" bestFit="1" customWidth="1"/>
    <col min="11267" max="11267" width="35.25" customWidth="1"/>
    <col min="11268" max="11268" width="16.875" bestFit="1" customWidth="1"/>
    <col min="11521" max="11521" width="12.375" customWidth="1"/>
    <col min="11522" max="11522" width="8.125" bestFit="1" customWidth="1"/>
    <col min="11523" max="11523" width="35.25" customWidth="1"/>
    <col min="11524" max="11524" width="16.875" bestFit="1" customWidth="1"/>
    <col min="11777" max="11777" width="12.375" customWidth="1"/>
    <col min="11778" max="11778" width="8.125" bestFit="1" customWidth="1"/>
    <col min="11779" max="11779" width="35.25" customWidth="1"/>
    <col min="11780" max="11780" width="16.875" bestFit="1" customWidth="1"/>
    <col min="12033" max="12033" width="12.375" customWidth="1"/>
    <col min="12034" max="12034" width="8.125" bestFit="1" customWidth="1"/>
    <col min="12035" max="12035" width="35.25" customWidth="1"/>
    <col min="12036" max="12036" width="16.875" bestFit="1" customWidth="1"/>
    <col min="12289" max="12289" width="12.375" customWidth="1"/>
    <col min="12290" max="12290" width="8.125" bestFit="1" customWidth="1"/>
    <col min="12291" max="12291" width="35.25" customWidth="1"/>
    <col min="12292" max="12292" width="16.875" bestFit="1" customWidth="1"/>
    <col min="12545" max="12545" width="12.375" customWidth="1"/>
    <col min="12546" max="12546" width="8.125" bestFit="1" customWidth="1"/>
    <col min="12547" max="12547" width="35.25" customWidth="1"/>
    <col min="12548" max="12548" width="16.875" bestFit="1" customWidth="1"/>
    <col min="12801" max="12801" width="12.375" customWidth="1"/>
    <col min="12802" max="12802" width="8.125" bestFit="1" customWidth="1"/>
    <col min="12803" max="12803" width="35.25" customWidth="1"/>
    <col min="12804" max="12804" width="16.875" bestFit="1" customWidth="1"/>
    <col min="13057" max="13057" width="12.375" customWidth="1"/>
    <col min="13058" max="13058" width="8.125" bestFit="1" customWidth="1"/>
    <col min="13059" max="13059" width="35.25" customWidth="1"/>
    <col min="13060" max="13060" width="16.875" bestFit="1" customWidth="1"/>
    <col min="13313" max="13313" width="12.375" customWidth="1"/>
    <col min="13314" max="13314" width="8.125" bestFit="1" customWidth="1"/>
    <col min="13315" max="13315" width="35.25" customWidth="1"/>
    <col min="13316" max="13316" width="16.875" bestFit="1" customWidth="1"/>
    <col min="13569" max="13569" width="12.375" customWidth="1"/>
    <col min="13570" max="13570" width="8.125" bestFit="1" customWidth="1"/>
    <col min="13571" max="13571" width="35.25" customWidth="1"/>
    <col min="13572" max="13572" width="16.875" bestFit="1" customWidth="1"/>
    <col min="13825" max="13825" width="12.375" customWidth="1"/>
    <col min="13826" max="13826" width="8.125" bestFit="1" customWidth="1"/>
    <col min="13827" max="13827" width="35.25" customWidth="1"/>
    <col min="13828" max="13828" width="16.875" bestFit="1" customWidth="1"/>
    <col min="14081" max="14081" width="12.375" customWidth="1"/>
    <col min="14082" max="14082" width="8.125" bestFit="1" customWidth="1"/>
    <col min="14083" max="14083" width="35.25" customWidth="1"/>
    <col min="14084" max="14084" width="16.875" bestFit="1" customWidth="1"/>
    <col min="14337" max="14337" width="12.375" customWidth="1"/>
    <col min="14338" max="14338" width="8.125" bestFit="1" customWidth="1"/>
    <col min="14339" max="14339" width="35.25" customWidth="1"/>
    <col min="14340" max="14340" width="16.875" bestFit="1" customWidth="1"/>
    <col min="14593" max="14593" width="12.375" customWidth="1"/>
    <col min="14594" max="14594" width="8.125" bestFit="1" customWidth="1"/>
    <col min="14595" max="14595" width="35.25" customWidth="1"/>
    <col min="14596" max="14596" width="16.875" bestFit="1" customWidth="1"/>
    <col min="14849" max="14849" width="12.375" customWidth="1"/>
    <col min="14850" max="14850" width="8.125" bestFit="1" customWidth="1"/>
    <col min="14851" max="14851" width="35.25" customWidth="1"/>
    <col min="14852" max="14852" width="16.875" bestFit="1" customWidth="1"/>
    <col min="15105" max="15105" width="12.375" customWidth="1"/>
    <col min="15106" max="15106" width="8.125" bestFit="1" customWidth="1"/>
    <col min="15107" max="15107" width="35.25" customWidth="1"/>
    <col min="15108" max="15108" width="16.875" bestFit="1" customWidth="1"/>
    <col min="15361" max="15361" width="12.375" customWidth="1"/>
    <col min="15362" max="15362" width="8.125" bestFit="1" customWidth="1"/>
    <col min="15363" max="15363" width="35.25" customWidth="1"/>
    <col min="15364" max="15364" width="16.875" bestFit="1" customWidth="1"/>
    <col min="15617" max="15617" width="12.375" customWidth="1"/>
    <col min="15618" max="15618" width="8.125" bestFit="1" customWidth="1"/>
    <col min="15619" max="15619" width="35.25" customWidth="1"/>
    <col min="15620" max="15620" width="16.875" bestFit="1" customWidth="1"/>
    <col min="15873" max="15873" width="12.375" customWidth="1"/>
    <col min="15874" max="15874" width="8.125" bestFit="1" customWidth="1"/>
    <col min="15875" max="15875" width="35.25" customWidth="1"/>
    <col min="15876" max="15876" width="16.875" bestFit="1" customWidth="1"/>
    <col min="16129" max="16129" width="12.375" customWidth="1"/>
    <col min="16130" max="16130" width="8.125" bestFit="1" customWidth="1"/>
    <col min="16131" max="16131" width="35.25" customWidth="1"/>
    <col min="16132" max="16132" width="16.875" bestFit="1" customWidth="1"/>
  </cols>
  <sheetData>
    <row r="2" spans="1:4">
      <c r="A2" s="195" t="s">
        <v>110</v>
      </c>
      <c r="B2" s="195"/>
      <c r="C2" s="195"/>
      <c r="D2" s="195"/>
    </row>
    <row r="3" spans="1:4">
      <c r="A3" s="120"/>
      <c r="B3" s="120"/>
      <c r="C3" s="120"/>
      <c r="D3" s="121"/>
    </row>
    <row r="4" spans="1:4" ht="18" customHeight="1">
      <c r="A4" s="122" t="s">
        <v>111</v>
      </c>
      <c r="B4" s="196" t="s">
        <v>112</v>
      </c>
      <c r="C4" s="196"/>
      <c r="D4" s="122" t="s">
        <v>113</v>
      </c>
    </row>
    <row r="5" spans="1:4" ht="27" customHeight="1">
      <c r="A5" s="197" t="s">
        <v>114</v>
      </c>
      <c r="B5" s="114" t="s">
        <v>115</v>
      </c>
      <c r="C5" s="166" t="s">
        <v>116</v>
      </c>
      <c r="D5" s="114" t="s">
        <v>117</v>
      </c>
    </row>
    <row r="6" spans="1:4" ht="27" customHeight="1">
      <c r="A6" s="197"/>
      <c r="B6" s="114" t="s">
        <v>118</v>
      </c>
      <c r="C6" s="166" t="s">
        <v>119</v>
      </c>
      <c r="D6" s="114" t="s">
        <v>117</v>
      </c>
    </row>
    <row r="7" spans="1:4" ht="27" customHeight="1">
      <c r="A7" s="197"/>
      <c r="B7" s="114" t="s">
        <v>120</v>
      </c>
      <c r="C7" s="166" t="s">
        <v>121</v>
      </c>
      <c r="D7" s="114" t="s">
        <v>122</v>
      </c>
    </row>
    <row r="8" spans="1:4" ht="27" customHeight="1">
      <c r="A8" s="197"/>
      <c r="B8" s="114" t="s">
        <v>123</v>
      </c>
      <c r="C8" s="166" t="s">
        <v>124</v>
      </c>
      <c r="D8" s="123" t="s">
        <v>125</v>
      </c>
    </row>
    <row r="9" spans="1:4" ht="27" customHeight="1">
      <c r="A9" s="197"/>
      <c r="B9" s="114" t="s">
        <v>126</v>
      </c>
      <c r="C9" s="166" t="s">
        <v>127</v>
      </c>
      <c r="D9" s="114" t="s">
        <v>122</v>
      </c>
    </row>
    <row r="10" spans="1:4" ht="27" customHeight="1">
      <c r="A10" s="124" t="s">
        <v>128</v>
      </c>
      <c r="B10" s="114" t="s">
        <v>129</v>
      </c>
      <c r="C10" s="166" t="s">
        <v>130</v>
      </c>
      <c r="D10" s="114" t="s">
        <v>117</v>
      </c>
    </row>
    <row r="11" spans="1:4" ht="27" customHeight="1">
      <c r="A11" s="125" t="s">
        <v>131</v>
      </c>
      <c r="B11" s="114" t="s">
        <v>132</v>
      </c>
      <c r="C11" s="166" t="s">
        <v>133</v>
      </c>
      <c r="D11" s="114" t="s">
        <v>117</v>
      </c>
    </row>
    <row r="12" spans="1:4" ht="27" customHeight="1">
      <c r="A12" s="198" t="s">
        <v>134</v>
      </c>
      <c r="B12" s="114" t="s">
        <v>135</v>
      </c>
      <c r="C12" s="166" t="s">
        <v>136</v>
      </c>
      <c r="D12" s="114" t="s">
        <v>137</v>
      </c>
    </row>
    <row r="13" spans="1:4" ht="27" customHeight="1">
      <c r="A13" s="198"/>
      <c r="B13" s="114" t="s">
        <v>138</v>
      </c>
      <c r="C13" s="166" t="s">
        <v>139</v>
      </c>
      <c r="D13" s="114" t="s">
        <v>137</v>
      </c>
    </row>
  </sheetData>
  <mergeCells count="4">
    <mergeCell ref="A2:D2"/>
    <mergeCell ref="B4:C4"/>
    <mergeCell ref="A5:A9"/>
    <mergeCell ref="A12:A13"/>
  </mergeCells>
  <phoneticPr fontId="13"/>
  <hyperlinks>
    <hyperlink ref="C5" location="経費支出管理表!A1" display="経費支出管理表" xr:uid="{00000000-0004-0000-0000-000000000000}"/>
    <hyperlink ref="C6" location="別紙３支出内訳書!A1" display="別紙3支出内訳表" xr:uid="{00000000-0004-0000-0000-000001000000}"/>
    <hyperlink ref="C7" location="別紙4収益納付!A1" display="別紙4収益納付" xr:uid="{00000000-0004-0000-0000-000002000000}"/>
    <hyperlink ref="C8" location="別紙5賃金引上げ枠報告書!A1" display="別紙5賃金引上げ枠に係る実施報告書" xr:uid="{00000000-0004-0000-0000-000003000000}"/>
    <hyperlink ref="C9" location="'様式第11-2取得財産管理明細表'!A1" display="様式第11-2取得財産管理明細表" xr:uid="{00000000-0004-0000-0000-000004000000}"/>
    <hyperlink ref="C10" location="様式第9精算払請求書!A1" display="様式第9精算払請求書" xr:uid="{00000000-0004-0000-0000-000005000000}"/>
    <hyperlink ref="C11" location="様式第14状況報告書!A1" display="様式第14状況報告書" xr:uid="{00000000-0004-0000-0000-000006000000}"/>
    <hyperlink ref="C12" location="'参考　交付決定通知書とは'!A1" display="参考　交付決定通知書とは" xr:uid="{00000000-0004-0000-0000-000007000000}"/>
    <hyperlink ref="C13" location="'参考　確定通知書とは'!A1" display="参考　確定通知書とは" xr:uid="{00000000-0004-0000-0000-000008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N84"/>
  <sheetViews>
    <sheetView showGridLines="0" view="pageBreakPreview" topLeftCell="A52" zoomScaleNormal="100" zoomScaleSheetLayoutView="100" workbookViewId="0">
      <selection activeCell="J60" sqref="J60:K60"/>
    </sheetView>
  </sheetViews>
  <sheetFormatPr defaultRowHeight="13.5"/>
  <cols>
    <col min="1" max="1" width="2.25" customWidth="1"/>
    <col min="2" max="2" width="6.875" customWidth="1"/>
    <col min="3" max="3" width="11.75" customWidth="1"/>
    <col min="4" max="4" width="4.625" customWidth="1"/>
    <col min="5" max="6" width="10.625" customWidth="1"/>
    <col min="7" max="7" width="4.625" customWidth="1"/>
    <col min="8" max="9" width="10.625" customWidth="1"/>
    <col min="10" max="11" width="12.75" customWidth="1"/>
    <col min="255" max="256" width="4.625" customWidth="1"/>
    <col min="257" max="259" width="7" customWidth="1"/>
    <col min="260" max="260" width="4.625" customWidth="1"/>
    <col min="261" max="262" width="10.625" customWidth="1"/>
    <col min="263" max="263" width="4.625" customWidth="1"/>
    <col min="264" max="265" width="10.625" customWidth="1"/>
    <col min="266" max="267" width="12.75" customWidth="1"/>
    <col min="511" max="512" width="4.625" customWidth="1"/>
    <col min="513" max="515" width="7" customWidth="1"/>
    <col min="516" max="516" width="4.625" customWidth="1"/>
    <col min="517" max="518" width="10.625" customWidth="1"/>
    <col min="519" max="519" width="4.625" customWidth="1"/>
    <col min="520" max="521" width="10.625" customWidth="1"/>
    <col min="522" max="523" width="12.75" customWidth="1"/>
    <col min="767" max="768" width="4.625" customWidth="1"/>
    <col min="769" max="771" width="7" customWidth="1"/>
    <col min="772" max="772" width="4.625" customWidth="1"/>
    <col min="773" max="774" width="10.625" customWidth="1"/>
    <col min="775" max="775" width="4.625" customWidth="1"/>
    <col min="776" max="777" width="10.625" customWidth="1"/>
    <col min="778" max="779" width="12.75" customWidth="1"/>
    <col min="1023" max="1024" width="4.625" customWidth="1"/>
    <col min="1025" max="1027" width="7" customWidth="1"/>
    <col min="1028" max="1028" width="4.625" customWidth="1"/>
    <col min="1029" max="1030" width="10.625" customWidth="1"/>
    <col min="1031" max="1031" width="4.625" customWidth="1"/>
    <col min="1032" max="1033" width="10.625" customWidth="1"/>
    <col min="1034" max="1035" width="12.75" customWidth="1"/>
    <col min="1279" max="1280" width="4.625" customWidth="1"/>
    <col min="1281" max="1283" width="7" customWidth="1"/>
    <col min="1284" max="1284" width="4.625" customWidth="1"/>
    <col min="1285" max="1286" width="10.625" customWidth="1"/>
    <col min="1287" max="1287" width="4.625" customWidth="1"/>
    <col min="1288" max="1289" width="10.625" customWidth="1"/>
    <col min="1290" max="1291" width="12.75" customWidth="1"/>
    <col min="1535" max="1536" width="4.625" customWidth="1"/>
    <col min="1537" max="1539" width="7" customWidth="1"/>
    <col min="1540" max="1540" width="4.625" customWidth="1"/>
    <col min="1541" max="1542" width="10.625" customWidth="1"/>
    <col min="1543" max="1543" width="4.625" customWidth="1"/>
    <col min="1544" max="1545" width="10.625" customWidth="1"/>
    <col min="1546" max="1547" width="12.75" customWidth="1"/>
    <col min="1791" max="1792" width="4.625" customWidth="1"/>
    <col min="1793" max="1795" width="7" customWidth="1"/>
    <col min="1796" max="1796" width="4.625" customWidth="1"/>
    <col min="1797" max="1798" width="10.625" customWidth="1"/>
    <col min="1799" max="1799" width="4.625" customWidth="1"/>
    <col min="1800" max="1801" width="10.625" customWidth="1"/>
    <col min="1802" max="1803" width="12.75" customWidth="1"/>
    <col min="2047" max="2048" width="4.625" customWidth="1"/>
    <col min="2049" max="2051" width="7" customWidth="1"/>
    <col min="2052" max="2052" width="4.625" customWidth="1"/>
    <col min="2053" max="2054" width="10.625" customWidth="1"/>
    <col min="2055" max="2055" width="4.625" customWidth="1"/>
    <col min="2056" max="2057" width="10.625" customWidth="1"/>
    <col min="2058" max="2059" width="12.75" customWidth="1"/>
    <col min="2303" max="2304" width="4.625" customWidth="1"/>
    <col min="2305" max="2307" width="7" customWidth="1"/>
    <col min="2308" max="2308" width="4.625" customWidth="1"/>
    <col min="2309" max="2310" width="10.625" customWidth="1"/>
    <col min="2311" max="2311" width="4.625" customWidth="1"/>
    <col min="2312" max="2313" width="10.625" customWidth="1"/>
    <col min="2314" max="2315" width="12.75" customWidth="1"/>
    <col min="2559" max="2560" width="4.625" customWidth="1"/>
    <col min="2561" max="2563" width="7" customWidth="1"/>
    <col min="2564" max="2564" width="4.625" customWidth="1"/>
    <col min="2565" max="2566" width="10.625" customWidth="1"/>
    <col min="2567" max="2567" width="4.625" customWidth="1"/>
    <col min="2568" max="2569" width="10.625" customWidth="1"/>
    <col min="2570" max="2571" width="12.75" customWidth="1"/>
    <col min="2815" max="2816" width="4.625" customWidth="1"/>
    <col min="2817" max="2819" width="7" customWidth="1"/>
    <col min="2820" max="2820" width="4.625" customWidth="1"/>
    <col min="2821" max="2822" width="10.625" customWidth="1"/>
    <col min="2823" max="2823" width="4.625" customWidth="1"/>
    <col min="2824" max="2825" width="10.625" customWidth="1"/>
    <col min="2826" max="2827" width="12.75" customWidth="1"/>
    <col min="3071" max="3072" width="4.625" customWidth="1"/>
    <col min="3073" max="3075" width="7" customWidth="1"/>
    <col min="3076" max="3076" width="4.625" customWidth="1"/>
    <col min="3077" max="3078" width="10.625" customWidth="1"/>
    <col min="3079" max="3079" width="4.625" customWidth="1"/>
    <col min="3080" max="3081" width="10.625" customWidth="1"/>
    <col min="3082" max="3083" width="12.75" customWidth="1"/>
    <col min="3327" max="3328" width="4.625" customWidth="1"/>
    <col min="3329" max="3331" width="7" customWidth="1"/>
    <col min="3332" max="3332" width="4.625" customWidth="1"/>
    <col min="3333" max="3334" width="10.625" customWidth="1"/>
    <col min="3335" max="3335" width="4.625" customWidth="1"/>
    <col min="3336" max="3337" width="10.625" customWidth="1"/>
    <col min="3338" max="3339" width="12.75" customWidth="1"/>
    <col min="3583" max="3584" width="4.625" customWidth="1"/>
    <col min="3585" max="3587" width="7" customWidth="1"/>
    <col min="3588" max="3588" width="4.625" customWidth="1"/>
    <col min="3589" max="3590" width="10.625" customWidth="1"/>
    <col min="3591" max="3591" width="4.625" customWidth="1"/>
    <col min="3592" max="3593" width="10.625" customWidth="1"/>
    <col min="3594" max="3595" width="12.75" customWidth="1"/>
    <col min="3839" max="3840" width="4.625" customWidth="1"/>
    <col min="3841" max="3843" width="7" customWidth="1"/>
    <col min="3844" max="3844" width="4.625" customWidth="1"/>
    <col min="3845" max="3846" width="10.625" customWidth="1"/>
    <col min="3847" max="3847" width="4.625" customWidth="1"/>
    <col min="3848" max="3849" width="10.625" customWidth="1"/>
    <col min="3850" max="3851" width="12.75" customWidth="1"/>
    <col min="4095" max="4096" width="4.625" customWidth="1"/>
    <col min="4097" max="4099" width="7" customWidth="1"/>
    <col min="4100" max="4100" width="4.625" customWidth="1"/>
    <col min="4101" max="4102" width="10.625" customWidth="1"/>
    <col min="4103" max="4103" width="4.625" customWidth="1"/>
    <col min="4104" max="4105" width="10.625" customWidth="1"/>
    <col min="4106" max="4107" width="12.75" customWidth="1"/>
    <col min="4351" max="4352" width="4.625" customWidth="1"/>
    <col min="4353" max="4355" width="7" customWidth="1"/>
    <col min="4356" max="4356" width="4.625" customWidth="1"/>
    <col min="4357" max="4358" width="10.625" customWidth="1"/>
    <col min="4359" max="4359" width="4.625" customWidth="1"/>
    <col min="4360" max="4361" width="10.625" customWidth="1"/>
    <col min="4362" max="4363" width="12.75" customWidth="1"/>
    <col min="4607" max="4608" width="4.625" customWidth="1"/>
    <col min="4609" max="4611" width="7" customWidth="1"/>
    <col min="4612" max="4612" width="4.625" customWidth="1"/>
    <col min="4613" max="4614" width="10.625" customWidth="1"/>
    <col min="4615" max="4615" width="4.625" customWidth="1"/>
    <col min="4616" max="4617" width="10.625" customWidth="1"/>
    <col min="4618" max="4619" width="12.75" customWidth="1"/>
    <col min="4863" max="4864" width="4.625" customWidth="1"/>
    <col min="4865" max="4867" width="7" customWidth="1"/>
    <col min="4868" max="4868" width="4.625" customWidth="1"/>
    <col min="4869" max="4870" width="10.625" customWidth="1"/>
    <col min="4871" max="4871" width="4.625" customWidth="1"/>
    <col min="4872" max="4873" width="10.625" customWidth="1"/>
    <col min="4874" max="4875" width="12.75" customWidth="1"/>
    <col min="5119" max="5120" width="4.625" customWidth="1"/>
    <col min="5121" max="5123" width="7" customWidth="1"/>
    <col min="5124" max="5124" width="4.625" customWidth="1"/>
    <col min="5125" max="5126" width="10.625" customWidth="1"/>
    <col min="5127" max="5127" width="4.625" customWidth="1"/>
    <col min="5128" max="5129" width="10.625" customWidth="1"/>
    <col min="5130" max="5131" width="12.75" customWidth="1"/>
    <col min="5375" max="5376" width="4.625" customWidth="1"/>
    <col min="5377" max="5379" width="7" customWidth="1"/>
    <col min="5380" max="5380" width="4.625" customWidth="1"/>
    <col min="5381" max="5382" width="10.625" customWidth="1"/>
    <col min="5383" max="5383" width="4.625" customWidth="1"/>
    <col min="5384" max="5385" width="10.625" customWidth="1"/>
    <col min="5386" max="5387" width="12.75" customWidth="1"/>
    <col min="5631" max="5632" width="4.625" customWidth="1"/>
    <col min="5633" max="5635" width="7" customWidth="1"/>
    <col min="5636" max="5636" width="4.625" customWidth="1"/>
    <col min="5637" max="5638" width="10.625" customWidth="1"/>
    <col min="5639" max="5639" width="4.625" customWidth="1"/>
    <col min="5640" max="5641" width="10.625" customWidth="1"/>
    <col min="5642" max="5643" width="12.75" customWidth="1"/>
    <col min="5887" max="5888" width="4.625" customWidth="1"/>
    <col min="5889" max="5891" width="7" customWidth="1"/>
    <col min="5892" max="5892" width="4.625" customWidth="1"/>
    <col min="5893" max="5894" width="10.625" customWidth="1"/>
    <col min="5895" max="5895" width="4.625" customWidth="1"/>
    <col min="5896" max="5897" width="10.625" customWidth="1"/>
    <col min="5898" max="5899" width="12.75" customWidth="1"/>
    <col min="6143" max="6144" width="4.625" customWidth="1"/>
    <col min="6145" max="6147" width="7" customWidth="1"/>
    <col min="6148" max="6148" width="4.625" customWidth="1"/>
    <col min="6149" max="6150" width="10.625" customWidth="1"/>
    <col min="6151" max="6151" width="4.625" customWidth="1"/>
    <col min="6152" max="6153" width="10.625" customWidth="1"/>
    <col min="6154" max="6155" width="12.75" customWidth="1"/>
    <col min="6399" max="6400" width="4.625" customWidth="1"/>
    <col min="6401" max="6403" width="7" customWidth="1"/>
    <col min="6404" max="6404" width="4.625" customWidth="1"/>
    <col min="6405" max="6406" width="10.625" customWidth="1"/>
    <col min="6407" max="6407" width="4.625" customWidth="1"/>
    <col min="6408" max="6409" width="10.625" customWidth="1"/>
    <col min="6410" max="6411" width="12.75" customWidth="1"/>
    <col min="6655" max="6656" width="4.625" customWidth="1"/>
    <col min="6657" max="6659" width="7" customWidth="1"/>
    <col min="6660" max="6660" width="4.625" customWidth="1"/>
    <col min="6661" max="6662" width="10.625" customWidth="1"/>
    <col min="6663" max="6663" width="4.625" customWidth="1"/>
    <col min="6664" max="6665" width="10.625" customWidth="1"/>
    <col min="6666" max="6667" width="12.75" customWidth="1"/>
    <col min="6911" max="6912" width="4.625" customWidth="1"/>
    <col min="6913" max="6915" width="7" customWidth="1"/>
    <col min="6916" max="6916" width="4.625" customWidth="1"/>
    <col min="6917" max="6918" width="10.625" customWidth="1"/>
    <col min="6919" max="6919" width="4.625" customWidth="1"/>
    <col min="6920" max="6921" width="10.625" customWidth="1"/>
    <col min="6922" max="6923" width="12.75" customWidth="1"/>
    <col min="7167" max="7168" width="4.625" customWidth="1"/>
    <col min="7169" max="7171" width="7" customWidth="1"/>
    <col min="7172" max="7172" width="4.625" customWidth="1"/>
    <col min="7173" max="7174" width="10.625" customWidth="1"/>
    <col min="7175" max="7175" width="4.625" customWidth="1"/>
    <col min="7176" max="7177" width="10.625" customWidth="1"/>
    <col min="7178" max="7179" width="12.75" customWidth="1"/>
    <col min="7423" max="7424" width="4.625" customWidth="1"/>
    <col min="7425" max="7427" width="7" customWidth="1"/>
    <col min="7428" max="7428" width="4.625" customWidth="1"/>
    <col min="7429" max="7430" width="10.625" customWidth="1"/>
    <col min="7431" max="7431" width="4.625" customWidth="1"/>
    <col min="7432" max="7433" width="10.625" customWidth="1"/>
    <col min="7434" max="7435" width="12.75" customWidth="1"/>
    <col min="7679" max="7680" width="4.625" customWidth="1"/>
    <col min="7681" max="7683" width="7" customWidth="1"/>
    <col min="7684" max="7684" width="4.625" customWidth="1"/>
    <col min="7685" max="7686" width="10.625" customWidth="1"/>
    <col min="7687" max="7687" width="4.625" customWidth="1"/>
    <col min="7688" max="7689" width="10.625" customWidth="1"/>
    <col min="7690" max="7691" width="12.75" customWidth="1"/>
    <col min="7935" max="7936" width="4.625" customWidth="1"/>
    <col min="7937" max="7939" width="7" customWidth="1"/>
    <col min="7940" max="7940" width="4.625" customWidth="1"/>
    <col min="7941" max="7942" width="10.625" customWidth="1"/>
    <col min="7943" max="7943" width="4.625" customWidth="1"/>
    <col min="7944" max="7945" width="10.625" customWidth="1"/>
    <col min="7946" max="7947" width="12.75" customWidth="1"/>
    <col min="8191" max="8192" width="4.625" customWidth="1"/>
    <col min="8193" max="8195" width="7" customWidth="1"/>
    <col min="8196" max="8196" width="4.625" customWidth="1"/>
    <col min="8197" max="8198" width="10.625" customWidth="1"/>
    <col min="8199" max="8199" width="4.625" customWidth="1"/>
    <col min="8200" max="8201" width="10.625" customWidth="1"/>
    <col min="8202" max="8203" width="12.75" customWidth="1"/>
    <col min="8447" max="8448" width="4.625" customWidth="1"/>
    <col min="8449" max="8451" width="7" customWidth="1"/>
    <col min="8452" max="8452" width="4.625" customWidth="1"/>
    <col min="8453" max="8454" width="10.625" customWidth="1"/>
    <col min="8455" max="8455" width="4.625" customWidth="1"/>
    <col min="8456" max="8457" width="10.625" customWidth="1"/>
    <col min="8458" max="8459" width="12.75" customWidth="1"/>
    <col min="8703" max="8704" width="4.625" customWidth="1"/>
    <col min="8705" max="8707" width="7" customWidth="1"/>
    <col min="8708" max="8708" width="4.625" customWidth="1"/>
    <col min="8709" max="8710" width="10.625" customWidth="1"/>
    <col min="8711" max="8711" width="4.625" customWidth="1"/>
    <col min="8712" max="8713" width="10.625" customWidth="1"/>
    <col min="8714" max="8715" width="12.75" customWidth="1"/>
    <col min="8959" max="8960" width="4.625" customWidth="1"/>
    <col min="8961" max="8963" width="7" customWidth="1"/>
    <col min="8964" max="8964" width="4.625" customWidth="1"/>
    <col min="8965" max="8966" width="10.625" customWidth="1"/>
    <col min="8967" max="8967" width="4.625" customWidth="1"/>
    <col min="8968" max="8969" width="10.625" customWidth="1"/>
    <col min="8970" max="8971" width="12.75" customWidth="1"/>
    <col min="9215" max="9216" width="4.625" customWidth="1"/>
    <col min="9217" max="9219" width="7" customWidth="1"/>
    <col min="9220" max="9220" width="4.625" customWidth="1"/>
    <col min="9221" max="9222" width="10.625" customWidth="1"/>
    <col min="9223" max="9223" width="4.625" customWidth="1"/>
    <col min="9224" max="9225" width="10.625" customWidth="1"/>
    <col min="9226" max="9227" width="12.75" customWidth="1"/>
    <col min="9471" max="9472" width="4.625" customWidth="1"/>
    <col min="9473" max="9475" width="7" customWidth="1"/>
    <col min="9476" max="9476" width="4.625" customWidth="1"/>
    <col min="9477" max="9478" width="10.625" customWidth="1"/>
    <col min="9479" max="9479" width="4.625" customWidth="1"/>
    <col min="9480" max="9481" width="10.625" customWidth="1"/>
    <col min="9482" max="9483" width="12.75" customWidth="1"/>
    <col min="9727" max="9728" width="4.625" customWidth="1"/>
    <col min="9729" max="9731" width="7" customWidth="1"/>
    <col min="9732" max="9732" width="4.625" customWidth="1"/>
    <col min="9733" max="9734" width="10.625" customWidth="1"/>
    <col min="9735" max="9735" width="4.625" customWidth="1"/>
    <col min="9736" max="9737" width="10.625" customWidth="1"/>
    <col min="9738" max="9739" width="12.75" customWidth="1"/>
    <col min="9983" max="9984" width="4.625" customWidth="1"/>
    <col min="9985" max="9987" width="7" customWidth="1"/>
    <col min="9988" max="9988" width="4.625" customWidth="1"/>
    <col min="9989" max="9990" width="10.625" customWidth="1"/>
    <col min="9991" max="9991" width="4.625" customWidth="1"/>
    <col min="9992" max="9993" width="10.625" customWidth="1"/>
    <col min="9994" max="9995" width="12.75" customWidth="1"/>
    <col min="10239" max="10240" width="4.625" customWidth="1"/>
    <col min="10241" max="10243" width="7" customWidth="1"/>
    <col min="10244" max="10244" width="4.625" customWidth="1"/>
    <col min="10245" max="10246" width="10.625" customWidth="1"/>
    <col min="10247" max="10247" width="4.625" customWidth="1"/>
    <col min="10248" max="10249" width="10.625" customWidth="1"/>
    <col min="10250" max="10251" width="12.75" customWidth="1"/>
    <col min="10495" max="10496" width="4.625" customWidth="1"/>
    <col min="10497" max="10499" width="7" customWidth="1"/>
    <col min="10500" max="10500" width="4.625" customWidth="1"/>
    <col min="10501" max="10502" width="10.625" customWidth="1"/>
    <col min="10503" max="10503" width="4.625" customWidth="1"/>
    <col min="10504" max="10505" width="10.625" customWidth="1"/>
    <col min="10506" max="10507" width="12.75" customWidth="1"/>
    <col min="10751" max="10752" width="4.625" customWidth="1"/>
    <col min="10753" max="10755" width="7" customWidth="1"/>
    <col min="10756" max="10756" width="4.625" customWidth="1"/>
    <col min="10757" max="10758" width="10.625" customWidth="1"/>
    <col min="10759" max="10759" width="4.625" customWidth="1"/>
    <col min="10760" max="10761" width="10.625" customWidth="1"/>
    <col min="10762" max="10763" width="12.75" customWidth="1"/>
    <col min="11007" max="11008" width="4.625" customWidth="1"/>
    <col min="11009" max="11011" width="7" customWidth="1"/>
    <col min="11012" max="11012" width="4.625" customWidth="1"/>
    <col min="11013" max="11014" width="10.625" customWidth="1"/>
    <col min="11015" max="11015" width="4.625" customWidth="1"/>
    <col min="11016" max="11017" width="10.625" customWidth="1"/>
    <col min="11018" max="11019" width="12.75" customWidth="1"/>
    <col min="11263" max="11264" width="4.625" customWidth="1"/>
    <col min="11265" max="11267" width="7" customWidth="1"/>
    <col min="11268" max="11268" width="4.625" customWidth="1"/>
    <col min="11269" max="11270" width="10.625" customWidth="1"/>
    <col min="11271" max="11271" width="4.625" customWidth="1"/>
    <col min="11272" max="11273" width="10.625" customWidth="1"/>
    <col min="11274" max="11275" width="12.75" customWidth="1"/>
    <col min="11519" max="11520" width="4.625" customWidth="1"/>
    <col min="11521" max="11523" width="7" customWidth="1"/>
    <col min="11524" max="11524" width="4.625" customWidth="1"/>
    <col min="11525" max="11526" width="10.625" customWidth="1"/>
    <col min="11527" max="11527" width="4.625" customWidth="1"/>
    <col min="11528" max="11529" width="10.625" customWidth="1"/>
    <col min="11530" max="11531" width="12.75" customWidth="1"/>
    <col min="11775" max="11776" width="4.625" customWidth="1"/>
    <col min="11777" max="11779" width="7" customWidth="1"/>
    <col min="11780" max="11780" width="4.625" customWidth="1"/>
    <col min="11781" max="11782" width="10.625" customWidth="1"/>
    <col min="11783" max="11783" width="4.625" customWidth="1"/>
    <col min="11784" max="11785" width="10.625" customWidth="1"/>
    <col min="11786" max="11787" width="12.75" customWidth="1"/>
    <col min="12031" max="12032" width="4.625" customWidth="1"/>
    <col min="12033" max="12035" width="7" customWidth="1"/>
    <col min="12036" max="12036" width="4.625" customWidth="1"/>
    <col min="12037" max="12038" width="10.625" customWidth="1"/>
    <col min="12039" max="12039" width="4.625" customWidth="1"/>
    <col min="12040" max="12041" width="10.625" customWidth="1"/>
    <col min="12042" max="12043" width="12.75" customWidth="1"/>
    <col min="12287" max="12288" width="4.625" customWidth="1"/>
    <col min="12289" max="12291" width="7" customWidth="1"/>
    <col min="12292" max="12292" width="4.625" customWidth="1"/>
    <col min="12293" max="12294" width="10.625" customWidth="1"/>
    <col min="12295" max="12295" width="4.625" customWidth="1"/>
    <col min="12296" max="12297" width="10.625" customWidth="1"/>
    <col min="12298" max="12299" width="12.75" customWidth="1"/>
    <col min="12543" max="12544" width="4.625" customWidth="1"/>
    <col min="12545" max="12547" width="7" customWidth="1"/>
    <col min="12548" max="12548" width="4.625" customWidth="1"/>
    <col min="12549" max="12550" width="10.625" customWidth="1"/>
    <col min="12551" max="12551" width="4.625" customWidth="1"/>
    <col min="12552" max="12553" width="10.625" customWidth="1"/>
    <col min="12554" max="12555" width="12.75" customWidth="1"/>
    <col min="12799" max="12800" width="4.625" customWidth="1"/>
    <col min="12801" max="12803" width="7" customWidth="1"/>
    <col min="12804" max="12804" width="4.625" customWidth="1"/>
    <col min="12805" max="12806" width="10.625" customWidth="1"/>
    <col min="12807" max="12807" width="4.625" customWidth="1"/>
    <col min="12808" max="12809" width="10.625" customWidth="1"/>
    <col min="12810" max="12811" width="12.75" customWidth="1"/>
    <col min="13055" max="13056" width="4.625" customWidth="1"/>
    <col min="13057" max="13059" width="7" customWidth="1"/>
    <col min="13060" max="13060" width="4.625" customWidth="1"/>
    <col min="13061" max="13062" width="10.625" customWidth="1"/>
    <col min="13063" max="13063" width="4.625" customWidth="1"/>
    <col min="13064" max="13065" width="10.625" customWidth="1"/>
    <col min="13066" max="13067" width="12.75" customWidth="1"/>
    <col min="13311" max="13312" width="4.625" customWidth="1"/>
    <col min="13313" max="13315" width="7" customWidth="1"/>
    <col min="13316" max="13316" width="4.625" customWidth="1"/>
    <col min="13317" max="13318" width="10.625" customWidth="1"/>
    <col min="13319" max="13319" width="4.625" customWidth="1"/>
    <col min="13320" max="13321" width="10.625" customWidth="1"/>
    <col min="13322" max="13323" width="12.75" customWidth="1"/>
    <col min="13567" max="13568" width="4.625" customWidth="1"/>
    <col min="13569" max="13571" width="7" customWidth="1"/>
    <col min="13572" max="13572" width="4.625" customWidth="1"/>
    <col min="13573" max="13574" width="10.625" customWidth="1"/>
    <col min="13575" max="13575" width="4.625" customWidth="1"/>
    <col min="13576" max="13577" width="10.625" customWidth="1"/>
    <col min="13578" max="13579" width="12.75" customWidth="1"/>
    <col min="13823" max="13824" width="4.625" customWidth="1"/>
    <col min="13825" max="13827" width="7" customWidth="1"/>
    <col min="13828" max="13828" width="4.625" customWidth="1"/>
    <col min="13829" max="13830" width="10.625" customWidth="1"/>
    <col min="13831" max="13831" width="4.625" customWidth="1"/>
    <col min="13832" max="13833" width="10.625" customWidth="1"/>
    <col min="13834" max="13835" width="12.75" customWidth="1"/>
    <col min="14079" max="14080" width="4.625" customWidth="1"/>
    <col min="14081" max="14083" width="7" customWidth="1"/>
    <col min="14084" max="14084" width="4.625" customWidth="1"/>
    <col min="14085" max="14086" width="10.625" customWidth="1"/>
    <col min="14087" max="14087" width="4.625" customWidth="1"/>
    <col min="14088" max="14089" width="10.625" customWidth="1"/>
    <col min="14090" max="14091" width="12.75" customWidth="1"/>
    <col min="14335" max="14336" width="4.625" customWidth="1"/>
    <col min="14337" max="14339" width="7" customWidth="1"/>
    <col min="14340" max="14340" width="4.625" customWidth="1"/>
    <col min="14341" max="14342" width="10.625" customWidth="1"/>
    <col min="14343" max="14343" width="4.625" customWidth="1"/>
    <col min="14344" max="14345" width="10.625" customWidth="1"/>
    <col min="14346" max="14347" width="12.75" customWidth="1"/>
    <col min="14591" max="14592" width="4.625" customWidth="1"/>
    <col min="14593" max="14595" width="7" customWidth="1"/>
    <col min="14596" max="14596" width="4.625" customWidth="1"/>
    <col min="14597" max="14598" width="10.625" customWidth="1"/>
    <col min="14599" max="14599" width="4.625" customWidth="1"/>
    <col min="14600" max="14601" width="10.625" customWidth="1"/>
    <col min="14602" max="14603" width="12.75" customWidth="1"/>
    <col min="14847" max="14848" width="4.625" customWidth="1"/>
    <col min="14849" max="14851" width="7" customWidth="1"/>
    <col min="14852" max="14852" width="4.625" customWidth="1"/>
    <col min="14853" max="14854" width="10.625" customWidth="1"/>
    <col min="14855" max="14855" width="4.625" customWidth="1"/>
    <col min="14856" max="14857" width="10.625" customWidth="1"/>
    <col min="14858" max="14859" width="12.75" customWidth="1"/>
    <col min="15103" max="15104" width="4.625" customWidth="1"/>
    <col min="15105" max="15107" width="7" customWidth="1"/>
    <col min="15108" max="15108" width="4.625" customWidth="1"/>
    <col min="15109" max="15110" width="10.625" customWidth="1"/>
    <col min="15111" max="15111" width="4.625" customWidth="1"/>
    <col min="15112" max="15113" width="10.625" customWidth="1"/>
    <col min="15114" max="15115" width="12.75" customWidth="1"/>
    <col min="15359" max="15360" width="4.625" customWidth="1"/>
    <col min="15361" max="15363" width="7" customWidth="1"/>
    <col min="15364" max="15364" width="4.625" customWidth="1"/>
    <col min="15365" max="15366" width="10.625" customWidth="1"/>
    <col min="15367" max="15367" width="4.625" customWidth="1"/>
    <col min="15368" max="15369" width="10.625" customWidth="1"/>
    <col min="15370" max="15371" width="12.75" customWidth="1"/>
    <col min="15615" max="15616" width="4.625" customWidth="1"/>
    <col min="15617" max="15619" width="7" customWidth="1"/>
    <col min="15620" max="15620" width="4.625" customWidth="1"/>
    <col min="15621" max="15622" width="10.625" customWidth="1"/>
    <col min="15623" max="15623" width="4.625" customWidth="1"/>
    <col min="15624" max="15625" width="10.625" customWidth="1"/>
    <col min="15626" max="15627" width="12.75" customWidth="1"/>
    <col min="15871" max="15872" width="4.625" customWidth="1"/>
    <col min="15873" max="15875" width="7" customWidth="1"/>
    <col min="15876" max="15876" width="4.625" customWidth="1"/>
    <col min="15877" max="15878" width="10.625" customWidth="1"/>
    <col min="15879" max="15879" width="4.625" customWidth="1"/>
    <col min="15880" max="15881" width="10.625" customWidth="1"/>
    <col min="15882" max="15883" width="12.75" customWidth="1"/>
    <col min="16127" max="16128" width="4.625" customWidth="1"/>
    <col min="16129" max="16131" width="7" customWidth="1"/>
    <col min="16132" max="16132" width="4.625" customWidth="1"/>
    <col min="16133" max="16134" width="10.625" customWidth="1"/>
    <col min="16135" max="16135" width="4.625" customWidth="1"/>
    <col min="16136" max="16137" width="10.625" customWidth="1"/>
    <col min="16138" max="16139" width="12.75" customWidth="1"/>
  </cols>
  <sheetData>
    <row r="1" spans="1:14" ht="33" customHeight="1">
      <c r="A1" s="151" t="s">
        <v>250</v>
      </c>
      <c r="B1" s="151"/>
      <c r="C1" s="151"/>
      <c r="D1" s="151"/>
      <c r="E1" s="151"/>
      <c r="F1" s="151"/>
      <c r="G1" s="151"/>
      <c r="H1" s="151"/>
      <c r="I1" s="151"/>
      <c r="J1" s="151"/>
      <c r="K1" s="151"/>
    </row>
    <row r="2" spans="1:14" ht="18.75">
      <c r="A2" s="344"/>
      <c r="B2" s="344"/>
      <c r="C2" s="344"/>
      <c r="D2" s="344"/>
      <c r="E2" s="344"/>
      <c r="F2" s="344"/>
      <c r="G2" s="344"/>
      <c r="H2" s="344"/>
      <c r="I2" s="344"/>
      <c r="J2" s="344"/>
      <c r="K2" s="344"/>
      <c r="L2" s="152"/>
      <c r="M2" s="152"/>
      <c r="N2" s="152"/>
    </row>
    <row r="3" spans="1:14" ht="14.25">
      <c r="A3" s="315" t="s">
        <v>251</v>
      </c>
      <c r="B3" s="315"/>
      <c r="C3" s="315"/>
      <c r="D3" s="315"/>
      <c r="E3" s="315"/>
      <c r="F3" s="154"/>
      <c r="G3" s="154"/>
      <c r="H3" s="154"/>
    </row>
    <row r="4" spans="1:14" ht="14.25">
      <c r="A4" s="146"/>
      <c r="B4" s="146"/>
      <c r="I4" s="351" t="str">
        <f>IF(経費支出管理表!H4="","",経費支出管理表!H4)</f>
        <v/>
      </c>
      <c r="J4" s="351"/>
      <c r="K4" s="351"/>
    </row>
    <row r="5" spans="1:14" ht="13.5" customHeight="1">
      <c r="I5" s="352" t="s">
        <v>252</v>
      </c>
      <c r="J5" s="352"/>
      <c r="K5" s="352"/>
    </row>
    <row r="6" spans="1:14" ht="14.25">
      <c r="A6" s="126"/>
      <c r="B6" s="126"/>
    </row>
    <row r="7" spans="1:14" ht="14.25">
      <c r="A7" s="315" t="s">
        <v>253</v>
      </c>
      <c r="B7" s="315"/>
      <c r="C7" s="315"/>
      <c r="D7" s="315"/>
      <c r="E7" s="315"/>
      <c r="F7" s="315"/>
      <c r="G7" s="315"/>
      <c r="H7" s="315"/>
      <c r="I7" s="315"/>
      <c r="J7" s="315"/>
      <c r="K7" s="315"/>
    </row>
    <row r="8" spans="1:14" ht="14.25">
      <c r="A8" s="126"/>
      <c r="B8" s="126"/>
    </row>
    <row r="9" spans="1:14" ht="19.5" customHeight="1">
      <c r="D9" s="315"/>
      <c r="E9" s="315"/>
      <c r="F9" s="342" t="str">
        <f>IF(様式第9精算払請求書!D9="","",様式第9精算払請求書!D9)</f>
        <v/>
      </c>
      <c r="G9" s="342"/>
      <c r="H9" s="342"/>
      <c r="I9" s="342"/>
      <c r="J9" s="342"/>
      <c r="K9" s="342"/>
    </row>
    <row r="10" spans="1:14" ht="19.5" customHeight="1">
      <c r="D10" s="136"/>
      <c r="E10" s="136"/>
      <c r="F10" s="400" t="str">
        <f>IF(様式第9精算払請求書!D10="","",様式第9精算払請求書!D10)</f>
        <v/>
      </c>
      <c r="G10" s="400"/>
      <c r="H10" s="400"/>
      <c r="I10" s="400"/>
      <c r="J10" s="400"/>
      <c r="K10" s="400"/>
    </row>
    <row r="11" spans="1:14" ht="19.5" customHeight="1">
      <c r="D11" s="315"/>
      <c r="E11" s="315"/>
      <c r="F11" s="342" t="str">
        <f>IF(様式第9精算払請求書!D11="","",様式第9精算払請求書!D11)</f>
        <v/>
      </c>
      <c r="G11" s="342"/>
      <c r="H11" s="342"/>
      <c r="I11" s="342"/>
      <c r="J11" s="342"/>
      <c r="K11" s="342"/>
    </row>
    <row r="12" spans="1:14" ht="19.5" customHeight="1">
      <c r="C12" s="137"/>
      <c r="D12" s="342"/>
      <c r="E12" s="342"/>
      <c r="F12" s="342" t="str">
        <f>IF(様式第9精算払請求書!D12="","",様式第9精算払請求書!D12)</f>
        <v/>
      </c>
      <c r="G12" s="342"/>
      <c r="H12" s="342"/>
      <c r="I12" s="342"/>
      <c r="J12" s="342"/>
      <c r="K12" s="138" t="s">
        <v>182</v>
      </c>
    </row>
    <row r="13" spans="1:14">
      <c r="D13" s="157"/>
      <c r="E13" s="157"/>
      <c r="F13" s="157"/>
      <c r="G13" s="157"/>
      <c r="H13" s="157"/>
      <c r="I13" s="157"/>
      <c r="J13" s="157"/>
      <c r="K13" s="157"/>
    </row>
    <row r="14" spans="1:14">
      <c r="C14" s="158"/>
      <c r="D14" s="158"/>
      <c r="E14" s="158"/>
      <c r="F14" s="158"/>
      <c r="G14" s="158"/>
      <c r="H14" s="158"/>
      <c r="I14" s="158"/>
      <c r="J14" s="158"/>
    </row>
    <row r="15" spans="1:14" ht="14.25">
      <c r="A15" s="316" t="s">
        <v>254</v>
      </c>
      <c r="B15" s="316"/>
      <c r="C15" s="316"/>
      <c r="D15" s="316"/>
      <c r="E15" s="316"/>
      <c r="F15" s="316"/>
      <c r="G15" s="316"/>
      <c r="H15" s="316"/>
      <c r="I15" s="316"/>
      <c r="J15" s="316"/>
      <c r="K15" s="316"/>
    </row>
    <row r="16" spans="1:14" ht="18.75" customHeight="1">
      <c r="A16" s="126"/>
      <c r="B16" s="126"/>
    </row>
    <row r="17" spans="1:11" ht="14.25">
      <c r="A17" s="315" t="s">
        <v>255</v>
      </c>
      <c r="B17" s="315"/>
      <c r="C17" s="315"/>
      <c r="D17" s="315"/>
      <c r="E17" s="315"/>
      <c r="F17" s="315"/>
      <c r="G17" s="315"/>
      <c r="H17" s="315"/>
      <c r="I17" s="315"/>
      <c r="J17" s="315"/>
      <c r="K17" s="315"/>
    </row>
    <row r="18" spans="1:11" ht="14.25">
      <c r="A18" s="315" t="s">
        <v>256</v>
      </c>
      <c r="B18" s="315"/>
      <c r="C18" s="315"/>
      <c r="D18" s="315"/>
      <c r="E18" s="315"/>
      <c r="F18" s="315"/>
      <c r="G18" s="315"/>
      <c r="H18" s="315"/>
      <c r="I18" s="315"/>
      <c r="J18" s="315"/>
      <c r="K18" s="315"/>
    </row>
    <row r="19" spans="1:11" ht="18" customHeight="1">
      <c r="A19" s="153"/>
      <c r="B19" s="153"/>
    </row>
    <row r="20" spans="1:11" ht="14.25">
      <c r="A20" s="316" t="s">
        <v>145</v>
      </c>
      <c r="B20" s="316"/>
      <c r="C20" s="316"/>
      <c r="D20" s="316"/>
      <c r="E20" s="316"/>
      <c r="F20" s="316"/>
      <c r="G20" s="316"/>
      <c r="H20" s="316"/>
      <c r="I20" s="316"/>
      <c r="J20" s="316"/>
      <c r="K20" s="316"/>
    </row>
    <row r="21" spans="1:11" ht="16.5" customHeight="1">
      <c r="A21" s="126"/>
      <c r="B21" s="126"/>
    </row>
    <row r="22" spans="1:11" ht="15.75" customHeight="1">
      <c r="A22" s="315" t="s">
        <v>231</v>
      </c>
      <c r="B22" s="315"/>
      <c r="C22" s="315"/>
      <c r="D22" s="315"/>
      <c r="E22" s="315"/>
      <c r="F22" s="315"/>
      <c r="G22" s="315"/>
      <c r="H22" s="315"/>
      <c r="I22" s="315"/>
      <c r="J22" s="315"/>
      <c r="K22" s="315"/>
    </row>
    <row r="23" spans="1:11" ht="15.75" customHeight="1">
      <c r="A23" s="315" t="s">
        <v>232</v>
      </c>
      <c r="B23" s="315"/>
      <c r="C23" s="315"/>
      <c r="D23" s="315"/>
      <c r="E23" s="315"/>
      <c r="F23" s="315"/>
      <c r="G23" s="315"/>
      <c r="H23" s="315"/>
      <c r="I23" s="315"/>
      <c r="J23" s="315"/>
      <c r="K23" s="315"/>
    </row>
    <row r="24" spans="1:11" ht="15.75" customHeight="1">
      <c r="A24" s="315" t="str">
        <f>様式第9精算払請求書!A24</f>
        <v>　　　　（20●年　月　日交付決定（第●回受付締切分））</v>
      </c>
      <c r="B24" s="315"/>
      <c r="C24" s="315"/>
      <c r="D24" s="315"/>
      <c r="E24" s="315"/>
      <c r="F24" s="315"/>
      <c r="G24" s="315"/>
      <c r="H24" s="315"/>
      <c r="I24" s="315"/>
      <c r="J24" s="315"/>
      <c r="K24" s="315"/>
    </row>
    <row r="25" spans="1:11" ht="14.25">
      <c r="A25" s="126"/>
      <c r="B25" s="126"/>
      <c r="C25" s="38"/>
      <c r="D25" s="38"/>
      <c r="E25" s="38"/>
      <c r="F25" s="38"/>
      <c r="G25" s="38"/>
      <c r="H25" s="38"/>
      <c r="I25" s="38"/>
      <c r="J25" s="38"/>
      <c r="K25" s="38"/>
    </row>
    <row r="26" spans="1:11" ht="15.75" customHeight="1">
      <c r="A26" s="315" t="s">
        <v>257</v>
      </c>
      <c r="B26" s="315"/>
      <c r="C26" s="315"/>
      <c r="D26" s="315"/>
      <c r="E26" s="315"/>
      <c r="F26" s="315"/>
      <c r="G26" s="315"/>
      <c r="H26" s="315"/>
      <c r="I26" s="315"/>
      <c r="J26" s="315"/>
      <c r="K26" s="315"/>
    </row>
    <row r="27" spans="1:11" ht="15.75" customHeight="1">
      <c r="A27" s="315" t="s">
        <v>258</v>
      </c>
      <c r="B27" s="315"/>
      <c r="C27" s="315"/>
      <c r="D27" s="315"/>
      <c r="E27" s="315"/>
      <c r="F27" s="315"/>
      <c r="G27" s="315"/>
      <c r="H27" s="315"/>
      <c r="I27" s="315"/>
      <c r="J27" s="315"/>
      <c r="K27" s="315"/>
    </row>
    <row r="28" spans="1:11" ht="15.75" customHeight="1">
      <c r="A28" s="315" t="s">
        <v>259</v>
      </c>
      <c r="B28" s="315"/>
      <c r="C28" s="315"/>
      <c r="D28" s="315"/>
      <c r="E28" s="315"/>
      <c r="F28" s="315"/>
      <c r="G28" s="315"/>
      <c r="H28" s="315"/>
      <c r="I28" s="315"/>
      <c r="J28" s="315"/>
      <c r="K28" s="315"/>
    </row>
    <row r="29" spans="1:11" ht="15.75" customHeight="1">
      <c r="A29" s="399" t="s">
        <v>308</v>
      </c>
      <c r="B29" s="315"/>
      <c r="C29" s="315"/>
      <c r="D29" s="315"/>
      <c r="E29" s="315"/>
      <c r="F29" s="315"/>
      <c r="G29" s="315"/>
      <c r="H29" s="315"/>
      <c r="I29" s="315"/>
      <c r="J29" s="315"/>
      <c r="K29" s="315"/>
    </row>
    <row r="30" spans="1:11" ht="14.25">
      <c r="A30" s="136"/>
      <c r="B30" s="136"/>
      <c r="C30" s="26"/>
      <c r="D30" s="26"/>
      <c r="E30" s="26"/>
      <c r="F30" s="26"/>
      <c r="G30" s="26"/>
      <c r="H30" s="26"/>
      <c r="I30" s="26"/>
      <c r="J30" s="26"/>
      <c r="K30" s="26"/>
    </row>
    <row r="31" spans="1:11" ht="15.75" customHeight="1">
      <c r="A31" s="315" t="s">
        <v>260</v>
      </c>
      <c r="B31" s="315"/>
      <c r="C31" s="315"/>
      <c r="D31" s="315"/>
      <c r="E31" s="315"/>
      <c r="F31" s="315"/>
      <c r="G31" s="315"/>
      <c r="H31" s="315"/>
      <c r="I31" s="315"/>
      <c r="J31" s="315"/>
      <c r="K31" s="315"/>
    </row>
    <row r="32" spans="1:11" ht="15.75" customHeight="1">
      <c r="A32" s="315" t="s">
        <v>261</v>
      </c>
      <c r="B32" s="315"/>
      <c r="C32" s="315"/>
      <c r="D32" s="315"/>
      <c r="E32" s="315"/>
      <c r="F32" s="315"/>
      <c r="G32" s="315"/>
      <c r="H32" s="315"/>
      <c r="I32" s="315"/>
      <c r="J32" s="315"/>
      <c r="K32" s="315"/>
    </row>
    <row r="33" spans="1:11" ht="21.75" customHeight="1">
      <c r="A33" s="159"/>
      <c r="B33" s="397"/>
      <c r="C33" s="398"/>
      <c r="D33" s="398"/>
      <c r="E33" s="398"/>
      <c r="F33" s="398"/>
      <c r="G33" s="398"/>
      <c r="H33" s="398"/>
      <c r="I33" s="398"/>
      <c r="J33" s="398"/>
      <c r="K33" s="398"/>
    </row>
    <row r="34" spans="1:11" ht="15.75">
      <c r="A34" s="153"/>
      <c r="B34" s="153"/>
    </row>
    <row r="35" spans="1:11" ht="15.75" customHeight="1">
      <c r="A35" s="315" t="s">
        <v>262</v>
      </c>
      <c r="B35" s="315"/>
      <c r="C35" s="315"/>
      <c r="D35" s="315"/>
      <c r="E35" s="315"/>
      <c r="F35" s="315"/>
      <c r="G35" s="315"/>
      <c r="H35" s="315"/>
      <c r="I35" s="315"/>
      <c r="J35" s="315"/>
      <c r="K35" s="315"/>
    </row>
    <row r="36" spans="1:11" ht="21.75" customHeight="1">
      <c r="A36" s="159"/>
      <c r="B36" s="397"/>
      <c r="C36" s="398"/>
      <c r="D36" s="398"/>
      <c r="E36" s="398"/>
      <c r="F36" s="398"/>
      <c r="G36" s="398"/>
      <c r="H36" s="398"/>
      <c r="I36" s="398"/>
      <c r="J36" s="398"/>
      <c r="K36" s="398"/>
    </row>
    <row r="37" spans="1:11" ht="15.75">
      <c r="A37" s="160"/>
      <c r="B37" s="160"/>
      <c r="C37" s="27"/>
      <c r="D37" s="27"/>
      <c r="E37" s="27"/>
      <c r="F37" s="27"/>
      <c r="G37" s="27"/>
      <c r="H37" s="27"/>
      <c r="I37" s="27"/>
      <c r="J37" s="27"/>
      <c r="K37" s="27"/>
    </row>
    <row r="38" spans="1:11" ht="15.75" customHeight="1">
      <c r="A38" s="315" t="s">
        <v>263</v>
      </c>
      <c r="B38" s="315"/>
      <c r="C38" s="315"/>
      <c r="D38" s="315"/>
      <c r="E38" s="315"/>
      <c r="F38" s="315"/>
      <c r="G38" s="315"/>
      <c r="H38" s="315"/>
      <c r="I38" s="315"/>
      <c r="J38" s="315"/>
      <c r="K38" s="315"/>
    </row>
    <row r="39" spans="1:11" ht="20.25" customHeight="1">
      <c r="A39" s="136"/>
      <c r="B39" s="390"/>
      <c r="C39" s="391"/>
      <c r="D39" s="391"/>
      <c r="E39" s="391"/>
      <c r="F39" s="391"/>
      <c r="G39" s="391"/>
      <c r="H39" s="391"/>
      <c r="I39" s="391"/>
      <c r="J39" s="391"/>
      <c r="K39" s="391"/>
    </row>
    <row r="40" spans="1:11" ht="20.25" customHeight="1">
      <c r="A40" s="136"/>
      <c r="B40" s="391"/>
      <c r="C40" s="391"/>
      <c r="D40" s="391"/>
      <c r="E40" s="391"/>
      <c r="F40" s="391"/>
      <c r="G40" s="391"/>
      <c r="H40" s="391"/>
      <c r="I40" s="391"/>
      <c r="J40" s="391"/>
      <c r="K40" s="391"/>
    </row>
    <row r="41" spans="1:11" ht="20.25" customHeight="1">
      <c r="A41" s="136"/>
      <c r="B41" s="391"/>
      <c r="C41" s="391"/>
      <c r="D41" s="391"/>
      <c r="E41" s="391"/>
      <c r="F41" s="391"/>
      <c r="G41" s="391"/>
      <c r="H41" s="391"/>
      <c r="I41" s="391"/>
      <c r="J41" s="391"/>
      <c r="K41" s="391"/>
    </row>
    <row r="42" spans="1:11" ht="20.25" customHeight="1">
      <c r="A42" s="160"/>
      <c r="B42" s="391"/>
      <c r="C42" s="391"/>
      <c r="D42" s="391"/>
      <c r="E42" s="391"/>
      <c r="F42" s="391"/>
      <c r="G42" s="391"/>
      <c r="H42" s="391"/>
      <c r="I42" s="391"/>
      <c r="J42" s="391"/>
      <c r="K42" s="391"/>
    </row>
    <row r="43" spans="1:11" ht="20.25" customHeight="1">
      <c r="A43" s="160"/>
      <c r="B43" s="391"/>
      <c r="C43" s="391"/>
      <c r="D43" s="391"/>
      <c r="E43" s="391"/>
      <c r="F43" s="391"/>
      <c r="G43" s="391"/>
      <c r="H43" s="391"/>
      <c r="I43" s="391"/>
      <c r="J43" s="391"/>
      <c r="K43" s="391"/>
    </row>
    <row r="44" spans="1:11" ht="20.25" customHeight="1">
      <c r="A44" s="160"/>
      <c r="B44" s="391"/>
      <c r="C44" s="391"/>
      <c r="D44" s="391"/>
      <c r="E44" s="391"/>
      <c r="F44" s="391"/>
      <c r="G44" s="391"/>
      <c r="H44" s="391"/>
      <c r="I44" s="391"/>
      <c r="J44" s="391"/>
      <c r="K44" s="391"/>
    </row>
    <row r="45" spans="1:11" ht="20.25" customHeight="1">
      <c r="A45" s="160"/>
      <c r="B45" s="161"/>
      <c r="C45" s="161"/>
      <c r="D45" s="161"/>
      <c r="E45" s="161"/>
      <c r="F45" s="161"/>
      <c r="G45" s="161"/>
      <c r="H45" s="161"/>
      <c r="I45" s="161"/>
      <c r="J45" s="161"/>
      <c r="K45" s="161"/>
    </row>
    <row r="46" spans="1:11" ht="15.75" customHeight="1">
      <c r="A46" s="315" t="s">
        <v>264</v>
      </c>
      <c r="B46" s="315"/>
      <c r="C46" s="315"/>
      <c r="D46" s="315"/>
      <c r="E46" s="315"/>
      <c r="F46" s="315"/>
      <c r="G46" s="315"/>
      <c r="H46" s="315"/>
      <c r="I46" s="315"/>
      <c r="J46" s="315"/>
      <c r="K46" s="315"/>
    </row>
    <row r="47" spans="1:11" ht="20.25" customHeight="1">
      <c r="A47" s="160"/>
      <c r="B47" s="390"/>
      <c r="C47" s="391"/>
      <c r="D47" s="391"/>
      <c r="E47" s="391"/>
      <c r="F47" s="391"/>
      <c r="G47" s="391"/>
      <c r="H47" s="391"/>
      <c r="I47" s="391"/>
      <c r="J47" s="391"/>
      <c r="K47" s="391"/>
    </row>
    <row r="48" spans="1:11" ht="20.25" customHeight="1">
      <c r="A48" s="160"/>
      <c r="B48" s="391"/>
      <c r="C48" s="391"/>
      <c r="D48" s="391"/>
      <c r="E48" s="391"/>
      <c r="F48" s="391"/>
      <c r="G48" s="391"/>
      <c r="H48" s="391"/>
      <c r="I48" s="391"/>
      <c r="J48" s="391"/>
      <c r="K48" s="391"/>
    </row>
    <row r="49" spans="1:11" ht="20.25" customHeight="1">
      <c r="A49" s="160"/>
      <c r="B49" s="391"/>
      <c r="C49" s="391"/>
      <c r="D49" s="391"/>
      <c r="E49" s="391"/>
      <c r="F49" s="391"/>
      <c r="G49" s="391"/>
      <c r="H49" s="391"/>
      <c r="I49" s="391"/>
      <c r="J49" s="391"/>
      <c r="K49" s="391"/>
    </row>
    <row r="50" spans="1:11" ht="20.25" customHeight="1">
      <c r="A50" s="160"/>
      <c r="B50" s="391"/>
      <c r="C50" s="391"/>
      <c r="D50" s="391"/>
      <c r="E50" s="391"/>
      <c r="F50" s="391"/>
      <c r="G50" s="391"/>
      <c r="H50" s="391"/>
      <c r="I50" s="391"/>
      <c r="J50" s="391"/>
      <c r="K50" s="391"/>
    </row>
    <row r="51" spans="1:11" ht="20.25" customHeight="1">
      <c r="A51" s="160"/>
      <c r="B51" s="391"/>
      <c r="C51" s="391"/>
      <c r="D51" s="391"/>
      <c r="E51" s="391"/>
      <c r="F51" s="391"/>
      <c r="G51" s="391"/>
      <c r="H51" s="391"/>
      <c r="I51" s="391"/>
      <c r="J51" s="391"/>
      <c r="K51" s="391"/>
    </row>
    <row r="52" spans="1:11" ht="20.25" customHeight="1">
      <c r="A52" s="160"/>
      <c r="B52" s="391"/>
      <c r="C52" s="391"/>
      <c r="D52" s="391"/>
      <c r="E52" s="391"/>
      <c r="F52" s="391"/>
      <c r="G52" s="391"/>
      <c r="H52" s="391"/>
      <c r="I52" s="391"/>
      <c r="J52" s="391"/>
      <c r="K52" s="391"/>
    </row>
    <row r="53" spans="1:11" ht="20.25" customHeight="1">
      <c r="A53" s="160"/>
      <c r="B53" s="162"/>
      <c r="C53" s="162"/>
      <c r="D53" s="162"/>
      <c r="E53" s="162"/>
      <c r="F53" s="162"/>
      <c r="G53" s="162"/>
      <c r="H53" s="162"/>
      <c r="I53" s="162"/>
      <c r="J53" s="162"/>
      <c r="K53" s="162"/>
    </row>
    <row r="54" spans="1:11" ht="15.75" customHeight="1">
      <c r="A54" s="315" t="s">
        <v>265</v>
      </c>
      <c r="B54" s="315"/>
      <c r="C54" s="315"/>
      <c r="D54" s="315"/>
      <c r="E54" s="315"/>
      <c r="F54" s="315"/>
      <c r="G54" s="315"/>
      <c r="H54" s="315"/>
      <c r="I54" s="315"/>
      <c r="J54" s="315"/>
      <c r="K54" s="27"/>
    </row>
    <row r="55" spans="1:11" ht="15.75">
      <c r="A55" s="160"/>
      <c r="B55" s="160"/>
      <c r="C55" s="27"/>
      <c r="D55" s="27"/>
      <c r="E55" s="27"/>
      <c r="F55" s="27"/>
      <c r="G55" s="27"/>
      <c r="H55" s="27"/>
      <c r="I55" s="27"/>
      <c r="J55" s="27"/>
      <c r="K55" s="27"/>
    </row>
    <row r="56" spans="1:11" ht="14.25">
      <c r="A56" s="392" t="s">
        <v>266</v>
      </c>
      <c r="B56" s="347"/>
      <c r="C56" s="347"/>
      <c r="D56" s="347"/>
      <c r="E56" s="347"/>
      <c r="F56" s="347"/>
      <c r="G56" s="347"/>
      <c r="H56" s="347"/>
      <c r="I56" s="347"/>
      <c r="J56" s="347"/>
      <c r="K56" s="347"/>
    </row>
    <row r="57" spans="1:11" ht="14.25">
      <c r="A57" s="371" t="s">
        <v>267</v>
      </c>
      <c r="B57" s="371"/>
      <c r="C57" s="371"/>
      <c r="D57" s="371"/>
      <c r="E57" s="371"/>
      <c r="F57" s="371"/>
      <c r="G57" s="371"/>
      <c r="H57" s="371"/>
      <c r="I57" s="371"/>
      <c r="J57" s="371"/>
      <c r="K57" s="371"/>
    </row>
    <row r="58" spans="1:11" ht="40.5" customHeight="1">
      <c r="B58" s="372" t="s">
        <v>268</v>
      </c>
      <c r="C58" s="374"/>
      <c r="D58" s="393" t="s">
        <v>269</v>
      </c>
      <c r="E58" s="394"/>
      <c r="F58" s="395"/>
      <c r="G58" s="393" t="s">
        <v>270</v>
      </c>
      <c r="H58" s="394"/>
      <c r="I58" s="395"/>
      <c r="J58" s="396" t="s">
        <v>271</v>
      </c>
      <c r="K58" s="396"/>
    </row>
    <row r="59" spans="1:11" ht="21.75" customHeight="1">
      <c r="B59" s="379" t="s">
        <v>332</v>
      </c>
      <c r="C59" s="380"/>
      <c r="D59" s="381"/>
      <c r="E59" s="382"/>
      <c r="F59" s="383"/>
      <c r="G59" s="381"/>
      <c r="H59" s="382"/>
      <c r="I59" s="383"/>
      <c r="J59" s="384" t="str">
        <f t="shared" ref="J59:J60" si="0">IF(G59="","",((G59-D59)/D59))</f>
        <v/>
      </c>
      <c r="K59" s="385"/>
    </row>
    <row r="60" spans="1:11" ht="21.75" customHeight="1">
      <c r="B60" s="379" t="s">
        <v>333</v>
      </c>
      <c r="C60" s="380"/>
      <c r="D60" s="381"/>
      <c r="E60" s="382"/>
      <c r="F60" s="383"/>
      <c r="G60" s="381"/>
      <c r="H60" s="382"/>
      <c r="I60" s="383"/>
      <c r="J60" s="384" t="str">
        <f t="shared" si="0"/>
        <v/>
      </c>
      <c r="K60" s="385"/>
    </row>
    <row r="61" spans="1:11">
      <c r="A61" s="386" t="s">
        <v>272</v>
      </c>
      <c r="B61" s="386"/>
      <c r="C61" s="386"/>
      <c r="D61" s="386"/>
      <c r="E61" s="386"/>
      <c r="F61" s="386"/>
      <c r="G61" s="386"/>
      <c r="H61" s="386"/>
      <c r="I61" s="386"/>
      <c r="J61" s="386"/>
      <c r="K61" s="386"/>
    </row>
    <row r="62" spans="1:11">
      <c r="A62" s="386" t="s">
        <v>273</v>
      </c>
      <c r="B62" s="386"/>
      <c r="C62" s="386"/>
      <c r="D62" s="386"/>
      <c r="E62" s="386"/>
      <c r="F62" s="386"/>
      <c r="G62" s="386"/>
      <c r="H62" s="386"/>
      <c r="I62" s="386"/>
      <c r="J62" s="386"/>
      <c r="K62" s="386"/>
    </row>
    <row r="63" spans="1:11">
      <c r="A63" s="386" t="s">
        <v>274</v>
      </c>
      <c r="B63" s="386"/>
      <c r="C63" s="386"/>
      <c r="D63" s="386"/>
      <c r="E63" s="386"/>
      <c r="F63" s="386"/>
      <c r="G63" s="386"/>
      <c r="H63" s="386"/>
      <c r="I63" s="386"/>
      <c r="J63" s="386"/>
      <c r="K63" s="386"/>
    </row>
    <row r="64" spans="1:11" ht="15.75">
      <c r="A64" s="160"/>
      <c r="B64" s="160"/>
      <c r="C64" s="27"/>
      <c r="D64" s="27"/>
      <c r="E64" s="27"/>
      <c r="F64" s="27"/>
      <c r="G64" s="27"/>
      <c r="H64" s="27"/>
      <c r="I64" s="27"/>
      <c r="J64" s="27"/>
      <c r="K64" s="27"/>
    </row>
    <row r="65" spans="1:11" ht="14.25">
      <c r="A65" s="315" t="s">
        <v>275</v>
      </c>
      <c r="B65" s="315"/>
      <c r="C65" s="315"/>
      <c r="D65" s="315"/>
      <c r="E65" s="315"/>
      <c r="F65" s="315"/>
      <c r="G65" s="315"/>
      <c r="H65" s="315"/>
      <c r="I65" s="315"/>
      <c r="J65" s="315"/>
      <c r="K65" s="315"/>
    </row>
    <row r="66" spans="1:11" ht="14.25">
      <c r="A66" s="371" t="s">
        <v>152</v>
      </c>
      <c r="B66" s="371"/>
      <c r="C66" s="371"/>
      <c r="D66" s="371"/>
      <c r="E66" s="371"/>
      <c r="F66" s="371"/>
      <c r="G66" s="371"/>
      <c r="H66" s="371"/>
      <c r="I66" s="371"/>
      <c r="J66" s="371"/>
      <c r="K66" s="371"/>
    </row>
    <row r="67" spans="1:11" ht="48" customHeight="1">
      <c r="B67" s="372" t="s">
        <v>268</v>
      </c>
      <c r="C67" s="373"/>
      <c r="D67" s="387" t="s">
        <v>276</v>
      </c>
      <c r="E67" s="388"/>
      <c r="F67" s="389"/>
      <c r="G67" s="387" t="s">
        <v>277</v>
      </c>
      <c r="H67" s="388"/>
      <c r="I67" s="389"/>
      <c r="J67" s="372" t="s">
        <v>278</v>
      </c>
      <c r="K67" s="374"/>
    </row>
    <row r="68" spans="1:11" ht="28.5" customHeight="1">
      <c r="B68" s="354" t="s">
        <v>279</v>
      </c>
      <c r="C68" s="356"/>
      <c r="D68" s="163" t="s">
        <v>280</v>
      </c>
      <c r="E68" s="359"/>
      <c r="F68" s="360"/>
      <c r="G68" s="164" t="s">
        <v>281</v>
      </c>
      <c r="H68" s="359"/>
      <c r="I68" s="360"/>
      <c r="J68" s="375" t="str">
        <f>IF(H69="","",(H69-H68))</f>
        <v/>
      </c>
      <c r="K68" s="376"/>
    </row>
    <row r="69" spans="1:11" ht="27" customHeight="1">
      <c r="B69" s="354" t="s">
        <v>282</v>
      </c>
      <c r="C69" s="356"/>
      <c r="D69" s="163" t="s">
        <v>283</v>
      </c>
      <c r="E69" s="359"/>
      <c r="F69" s="360"/>
      <c r="G69" s="164" t="s">
        <v>284</v>
      </c>
      <c r="H69" s="359"/>
      <c r="I69" s="360"/>
      <c r="J69" s="377"/>
      <c r="K69" s="378"/>
    </row>
    <row r="70" spans="1:11">
      <c r="A70" s="370" t="s">
        <v>285</v>
      </c>
      <c r="B70" s="370"/>
      <c r="C70" s="370"/>
      <c r="D70" s="370"/>
      <c r="E70" s="370"/>
      <c r="F70" s="370"/>
      <c r="G70" s="370"/>
      <c r="H70" s="370"/>
      <c r="I70" s="370"/>
      <c r="J70" s="370"/>
      <c r="K70" s="370"/>
    </row>
    <row r="71" spans="1:11" ht="15.75">
      <c r="A71" s="160"/>
      <c r="B71" s="160"/>
      <c r="C71" s="27"/>
      <c r="D71" s="27"/>
      <c r="E71" s="27"/>
      <c r="F71" s="27"/>
      <c r="G71" s="27"/>
      <c r="H71" s="27"/>
      <c r="I71" s="27"/>
      <c r="J71" s="27"/>
      <c r="K71" s="27"/>
    </row>
    <row r="72" spans="1:11" ht="14.25">
      <c r="A72" s="315" t="s">
        <v>286</v>
      </c>
      <c r="B72" s="315"/>
      <c r="C72" s="315"/>
      <c r="D72" s="315"/>
      <c r="E72" s="315"/>
      <c r="F72" s="315"/>
      <c r="G72" s="315"/>
      <c r="H72" s="315"/>
      <c r="I72" s="315"/>
      <c r="J72" s="315"/>
      <c r="K72" s="315"/>
    </row>
    <row r="73" spans="1:11" ht="14.25">
      <c r="A73" s="371" t="s">
        <v>287</v>
      </c>
      <c r="B73" s="371"/>
      <c r="C73" s="371"/>
      <c r="D73" s="371"/>
      <c r="E73" s="371"/>
      <c r="F73" s="371"/>
      <c r="G73" s="371"/>
      <c r="H73" s="371"/>
      <c r="I73" s="371"/>
      <c r="J73" s="371"/>
      <c r="K73" s="371"/>
    </row>
    <row r="74" spans="1:11" ht="70.5" customHeight="1">
      <c r="B74" s="372" t="s">
        <v>111</v>
      </c>
      <c r="C74" s="373"/>
      <c r="D74" s="372" t="s">
        <v>276</v>
      </c>
      <c r="E74" s="373"/>
      <c r="F74" s="374"/>
      <c r="G74" s="372" t="s">
        <v>288</v>
      </c>
      <c r="H74" s="373"/>
      <c r="I74" s="374"/>
      <c r="J74" s="372" t="s">
        <v>289</v>
      </c>
      <c r="K74" s="374"/>
    </row>
    <row r="75" spans="1:11" ht="33.75" customHeight="1">
      <c r="B75" s="354" t="s">
        <v>290</v>
      </c>
      <c r="C75" s="356"/>
      <c r="D75" s="163" t="s">
        <v>280</v>
      </c>
      <c r="E75" s="359"/>
      <c r="F75" s="360"/>
      <c r="G75" s="164" t="s">
        <v>283</v>
      </c>
      <c r="H75" s="359"/>
      <c r="I75" s="360"/>
      <c r="J75" s="361" t="str">
        <f>IF(H75="","",(H75-E75))</f>
        <v/>
      </c>
      <c r="K75" s="360"/>
    </row>
    <row r="76" spans="1:11" ht="21.75" customHeight="1">
      <c r="B76" s="362" t="s">
        <v>291</v>
      </c>
      <c r="C76" s="363"/>
      <c r="D76" s="163" t="s">
        <v>292</v>
      </c>
      <c r="E76" s="368" t="s">
        <v>293</v>
      </c>
      <c r="F76" s="368"/>
      <c r="G76" s="368"/>
      <c r="H76" s="368"/>
      <c r="I76" s="368"/>
      <c r="J76" s="368"/>
      <c r="K76" s="369"/>
    </row>
    <row r="77" spans="1:11" ht="21.75" customHeight="1">
      <c r="B77" s="364"/>
      <c r="C77" s="365"/>
      <c r="D77" s="163" t="s">
        <v>292</v>
      </c>
      <c r="E77" s="368" t="s">
        <v>294</v>
      </c>
      <c r="F77" s="368"/>
      <c r="G77" s="368"/>
      <c r="H77" s="368"/>
      <c r="I77" s="368"/>
      <c r="J77" s="368"/>
      <c r="K77" s="369"/>
    </row>
    <row r="78" spans="1:11" ht="21.75" customHeight="1">
      <c r="B78" s="366"/>
      <c r="C78" s="367"/>
      <c r="D78" s="163" t="s">
        <v>292</v>
      </c>
      <c r="E78" s="368" t="s">
        <v>295</v>
      </c>
      <c r="F78" s="368"/>
      <c r="G78" s="368"/>
      <c r="H78" s="368"/>
      <c r="I78" s="368"/>
      <c r="J78" s="368"/>
      <c r="K78" s="369"/>
    </row>
    <row r="79" spans="1:11" ht="89.25" customHeight="1">
      <c r="A79" s="38"/>
      <c r="B79" s="354" t="s">
        <v>296</v>
      </c>
      <c r="C79" s="355"/>
      <c r="D79" s="354" t="s">
        <v>312</v>
      </c>
      <c r="E79" s="355"/>
      <c r="F79" s="355"/>
      <c r="G79" s="355"/>
      <c r="H79" s="355"/>
      <c r="I79" s="355"/>
      <c r="J79" s="355"/>
      <c r="K79" s="356"/>
    </row>
    <row r="80" spans="1:11">
      <c r="A80" s="357" t="s">
        <v>297</v>
      </c>
      <c r="B80" s="357"/>
      <c r="C80" s="357"/>
      <c r="D80" s="357"/>
      <c r="E80" s="357"/>
      <c r="F80" s="357"/>
      <c r="G80" s="357"/>
      <c r="H80" s="357"/>
      <c r="I80" s="357"/>
      <c r="J80" s="357"/>
      <c r="K80" s="357"/>
    </row>
    <row r="81" spans="1:11">
      <c r="A81" s="358" t="s">
        <v>298</v>
      </c>
      <c r="B81" s="358"/>
      <c r="C81" s="358"/>
      <c r="D81" s="358"/>
      <c r="E81" s="358"/>
      <c r="F81" s="358"/>
      <c r="G81" s="358"/>
      <c r="H81" s="358"/>
      <c r="I81" s="358"/>
      <c r="J81" s="358"/>
      <c r="K81" s="358"/>
    </row>
    <row r="82" spans="1:11">
      <c r="A82" s="38"/>
      <c r="B82" s="38"/>
      <c r="C82" s="38"/>
      <c r="D82" s="38"/>
      <c r="E82" s="38"/>
      <c r="F82" s="38"/>
      <c r="G82" s="38"/>
      <c r="H82" s="38"/>
      <c r="I82" s="38"/>
      <c r="J82" s="38"/>
      <c r="K82" s="38"/>
    </row>
    <row r="83" spans="1:11">
      <c r="A83" s="38"/>
      <c r="B83" s="38"/>
      <c r="C83" s="38"/>
      <c r="D83" s="38"/>
      <c r="E83" s="38"/>
      <c r="F83" s="38"/>
      <c r="G83" s="38"/>
      <c r="H83" s="38"/>
      <c r="I83" s="38"/>
      <c r="J83" s="38"/>
      <c r="K83" s="38"/>
    </row>
    <row r="84" spans="1:11">
      <c r="A84" s="38"/>
      <c r="B84" s="38"/>
      <c r="C84" s="38"/>
      <c r="D84" s="38"/>
      <c r="E84" s="38"/>
      <c r="F84" s="38"/>
      <c r="G84" s="38"/>
      <c r="H84" s="38"/>
      <c r="I84" s="38"/>
      <c r="J84" s="38"/>
      <c r="K84" s="38"/>
    </row>
  </sheetData>
  <mergeCells count="82">
    <mergeCell ref="D9:E9"/>
    <mergeCell ref="F9:K9"/>
    <mergeCell ref="A17:K17"/>
    <mergeCell ref="A18:K18"/>
    <mergeCell ref="A2:K2"/>
    <mergeCell ref="A3:E3"/>
    <mergeCell ref="I4:K4"/>
    <mergeCell ref="I5:K5"/>
    <mergeCell ref="A7:K7"/>
    <mergeCell ref="A20:K20"/>
    <mergeCell ref="A22:K22"/>
    <mergeCell ref="A23:K23"/>
    <mergeCell ref="A24:K24"/>
    <mergeCell ref="F10:K10"/>
    <mergeCell ref="D11:E11"/>
    <mergeCell ref="F11:K11"/>
    <mergeCell ref="D12:E12"/>
    <mergeCell ref="F12:J12"/>
    <mergeCell ref="A15:K15"/>
    <mergeCell ref="A46:K46"/>
    <mergeCell ref="A26:K26"/>
    <mergeCell ref="A27:K27"/>
    <mergeCell ref="A28:K28"/>
    <mergeCell ref="A29:K29"/>
    <mergeCell ref="A31:K31"/>
    <mergeCell ref="A32:K32"/>
    <mergeCell ref="B33:K33"/>
    <mergeCell ref="A35:K35"/>
    <mergeCell ref="B36:K36"/>
    <mergeCell ref="A38:K38"/>
    <mergeCell ref="B39:K44"/>
    <mergeCell ref="B47:K52"/>
    <mergeCell ref="A54:J54"/>
    <mergeCell ref="A56:K56"/>
    <mergeCell ref="A57:K57"/>
    <mergeCell ref="B58:C58"/>
    <mergeCell ref="D58:F58"/>
    <mergeCell ref="G58:I58"/>
    <mergeCell ref="J58:K58"/>
    <mergeCell ref="B67:C67"/>
    <mergeCell ref="D67:F67"/>
    <mergeCell ref="G67:I67"/>
    <mergeCell ref="J67:K67"/>
    <mergeCell ref="G59:I59"/>
    <mergeCell ref="J59:K59"/>
    <mergeCell ref="A61:K61"/>
    <mergeCell ref="A62:K62"/>
    <mergeCell ref="A63:K63"/>
    <mergeCell ref="A65:K65"/>
    <mergeCell ref="A66:K66"/>
    <mergeCell ref="B60:C60"/>
    <mergeCell ref="B59:C59"/>
    <mergeCell ref="D60:F60"/>
    <mergeCell ref="G60:I60"/>
    <mergeCell ref="J60:K60"/>
    <mergeCell ref="D59:F59"/>
    <mergeCell ref="B68:C68"/>
    <mergeCell ref="E68:F68"/>
    <mergeCell ref="H68:I68"/>
    <mergeCell ref="J68:K69"/>
    <mergeCell ref="B69:C69"/>
    <mergeCell ref="E69:F69"/>
    <mergeCell ref="H69:I69"/>
    <mergeCell ref="A70:K70"/>
    <mergeCell ref="A72:K72"/>
    <mergeCell ref="A73:K73"/>
    <mergeCell ref="B74:C74"/>
    <mergeCell ref="D74:F74"/>
    <mergeCell ref="G74:I74"/>
    <mergeCell ref="J74:K74"/>
    <mergeCell ref="B79:C79"/>
    <mergeCell ref="D79:K79"/>
    <mergeCell ref="A80:K80"/>
    <mergeCell ref="A81:K81"/>
    <mergeCell ref="B75:C75"/>
    <mergeCell ref="E75:F75"/>
    <mergeCell ref="H75:I75"/>
    <mergeCell ref="J75:K75"/>
    <mergeCell ref="B76:C78"/>
    <mergeCell ref="E76:K76"/>
    <mergeCell ref="E77:K77"/>
    <mergeCell ref="E78:K78"/>
  </mergeCells>
  <phoneticPr fontId="13"/>
  <conditionalFormatting sqref="B33:K33 B36:K36 B39:K44 B47:K52 D59:J60">
    <cfRule type="containsBlanks" dxfId="7" priority="13" stopIfTrue="1">
      <formula>LEN(TRIM(B33))=0</formula>
    </cfRule>
  </conditionalFormatting>
  <conditionalFormatting sqref="E68:E69">
    <cfRule type="containsBlanks" dxfId="6" priority="7" stopIfTrue="1">
      <formula>LEN(TRIM(E68))=0</formula>
    </cfRule>
  </conditionalFormatting>
  <conditionalFormatting sqref="E75:E78">
    <cfRule type="containsBlanks" dxfId="5" priority="4" stopIfTrue="1">
      <formula>LEN(TRIM(E75))=0</formula>
    </cfRule>
  </conditionalFormatting>
  <conditionalFormatting sqref="F10:G12 F9">
    <cfRule type="containsBlanks" dxfId="4" priority="14" stopIfTrue="1">
      <formula>LEN(TRIM(F9))=0</formula>
    </cfRule>
  </conditionalFormatting>
  <conditionalFormatting sqref="F10:K10">
    <cfRule type="expression" priority="1" stopIfTrue="1">
      <formula>$F$12&lt;&gt;""</formula>
    </cfRule>
  </conditionalFormatting>
  <conditionalFormatting sqref="H68:H69">
    <cfRule type="containsBlanks" dxfId="3" priority="8" stopIfTrue="1">
      <formula>LEN(TRIM(H68))=0</formula>
    </cfRule>
  </conditionalFormatting>
  <conditionalFormatting sqref="H75">
    <cfRule type="containsBlanks" dxfId="2" priority="6" stopIfTrue="1">
      <formula>LEN(TRIM(H75))=0</formula>
    </cfRule>
  </conditionalFormatting>
  <conditionalFormatting sqref="J68">
    <cfRule type="containsBlanks" dxfId="1" priority="11" stopIfTrue="1">
      <formula>LEN(TRIM(J68))=0</formula>
    </cfRule>
  </conditionalFormatting>
  <conditionalFormatting sqref="J75">
    <cfRule type="containsBlanks" dxfId="0" priority="9" stopIfTrue="1">
      <formula>LEN(TRIM(J75))=0</formula>
    </cfRule>
  </conditionalFormatting>
  <dataValidations count="1">
    <dataValidation type="list" allowBlank="1" showInputMessage="1" showErrorMessage="1" sqref="D76:D78 IZ76:IZ78 SV76:SV78 ACR76:ACR78 AMN76:AMN78 AWJ76:AWJ78 BGF76:BGF78 BQB76:BQB78 BZX76:BZX78 CJT76:CJT78 CTP76:CTP78 DDL76:DDL78 DNH76:DNH78 DXD76:DXD78 EGZ76:EGZ78 EQV76:EQV78 FAR76:FAR78 FKN76:FKN78 FUJ76:FUJ78 GEF76:GEF78 GOB76:GOB78 GXX76:GXX78 HHT76:HHT78 HRP76:HRP78 IBL76:IBL78 ILH76:ILH78 IVD76:IVD78 JEZ76:JEZ78 JOV76:JOV78 JYR76:JYR78 KIN76:KIN78 KSJ76:KSJ78 LCF76:LCF78 LMB76:LMB78 LVX76:LVX78 MFT76:MFT78 MPP76:MPP78 MZL76:MZL78 NJH76:NJH78 NTD76:NTD78 OCZ76:OCZ78 OMV76:OMV78 OWR76:OWR78 PGN76:PGN78 PQJ76:PQJ78 QAF76:QAF78 QKB76:QKB78 QTX76:QTX78 RDT76:RDT78 RNP76:RNP78 RXL76:RXL78 SHH76:SHH78 SRD76:SRD78 TAZ76:TAZ78 TKV76:TKV78 TUR76:TUR78 UEN76:UEN78 UOJ76:UOJ78 UYF76:UYF78 VIB76:VIB78 VRX76:VRX78 WBT76:WBT78 WLP76:WLP78 WVL76:WVL78 D65612:D65614 IZ65612:IZ65614 SV65612:SV65614 ACR65612:ACR65614 AMN65612:AMN65614 AWJ65612:AWJ65614 BGF65612:BGF65614 BQB65612:BQB65614 BZX65612:BZX65614 CJT65612:CJT65614 CTP65612:CTP65614 DDL65612:DDL65614 DNH65612:DNH65614 DXD65612:DXD65614 EGZ65612:EGZ65614 EQV65612:EQV65614 FAR65612:FAR65614 FKN65612:FKN65614 FUJ65612:FUJ65614 GEF65612:GEF65614 GOB65612:GOB65614 GXX65612:GXX65614 HHT65612:HHT65614 HRP65612:HRP65614 IBL65612:IBL65614 ILH65612:ILH65614 IVD65612:IVD65614 JEZ65612:JEZ65614 JOV65612:JOV65614 JYR65612:JYR65614 KIN65612:KIN65614 KSJ65612:KSJ65614 LCF65612:LCF65614 LMB65612:LMB65614 LVX65612:LVX65614 MFT65612:MFT65614 MPP65612:MPP65614 MZL65612:MZL65614 NJH65612:NJH65614 NTD65612:NTD65614 OCZ65612:OCZ65614 OMV65612:OMV65614 OWR65612:OWR65614 PGN65612:PGN65614 PQJ65612:PQJ65614 QAF65612:QAF65614 QKB65612:QKB65614 QTX65612:QTX65614 RDT65612:RDT65614 RNP65612:RNP65614 RXL65612:RXL65614 SHH65612:SHH65614 SRD65612:SRD65614 TAZ65612:TAZ65614 TKV65612:TKV65614 TUR65612:TUR65614 UEN65612:UEN65614 UOJ65612:UOJ65614 UYF65612:UYF65614 VIB65612:VIB65614 VRX65612:VRX65614 WBT65612:WBT65614 WLP65612:WLP65614 WVL65612:WVL65614 D131148:D131150 IZ131148:IZ131150 SV131148:SV131150 ACR131148:ACR131150 AMN131148:AMN131150 AWJ131148:AWJ131150 BGF131148:BGF131150 BQB131148:BQB131150 BZX131148:BZX131150 CJT131148:CJT131150 CTP131148:CTP131150 DDL131148:DDL131150 DNH131148:DNH131150 DXD131148:DXD131150 EGZ131148:EGZ131150 EQV131148:EQV131150 FAR131148:FAR131150 FKN131148:FKN131150 FUJ131148:FUJ131150 GEF131148:GEF131150 GOB131148:GOB131150 GXX131148:GXX131150 HHT131148:HHT131150 HRP131148:HRP131150 IBL131148:IBL131150 ILH131148:ILH131150 IVD131148:IVD131150 JEZ131148:JEZ131150 JOV131148:JOV131150 JYR131148:JYR131150 KIN131148:KIN131150 KSJ131148:KSJ131150 LCF131148:LCF131150 LMB131148:LMB131150 LVX131148:LVX131150 MFT131148:MFT131150 MPP131148:MPP131150 MZL131148:MZL131150 NJH131148:NJH131150 NTD131148:NTD131150 OCZ131148:OCZ131150 OMV131148:OMV131150 OWR131148:OWR131150 PGN131148:PGN131150 PQJ131148:PQJ131150 QAF131148:QAF131150 QKB131148:QKB131150 QTX131148:QTX131150 RDT131148:RDT131150 RNP131148:RNP131150 RXL131148:RXL131150 SHH131148:SHH131150 SRD131148:SRD131150 TAZ131148:TAZ131150 TKV131148:TKV131150 TUR131148:TUR131150 UEN131148:UEN131150 UOJ131148:UOJ131150 UYF131148:UYF131150 VIB131148:VIB131150 VRX131148:VRX131150 WBT131148:WBT131150 WLP131148:WLP131150 WVL131148:WVL131150 D196684:D196686 IZ196684:IZ196686 SV196684:SV196686 ACR196684:ACR196686 AMN196684:AMN196686 AWJ196684:AWJ196686 BGF196684:BGF196686 BQB196684:BQB196686 BZX196684:BZX196686 CJT196684:CJT196686 CTP196684:CTP196686 DDL196684:DDL196686 DNH196684:DNH196686 DXD196684:DXD196686 EGZ196684:EGZ196686 EQV196684:EQV196686 FAR196684:FAR196686 FKN196684:FKN196686 FUJ196684:FUJ196686 GEF196684:GEF196686 GOB196684:GOB196686 GXX196684:GXX196686 HHT196684:HHT196686 HRP196684:HRP196686 IBL196684:IBL196686 ILH196684:ILH196686 IVD196684:IVD196686 JEZ196684:JEZ196686 JOV196684:JOV196686 JYR196684:JYR196686 KIN196684:KIN196686 KSJ196684:KSJ196686 LCF196684:LCF196686 LMB196684:LMB196686 LVX196684:LVX196686 MFT196684:MFT196686 MPP196684:MPP196686 MZL196684:MZL196686 NJH196684:NJH196686 NTD196684:NTD196686 OCZ196684:OCZ196686 OMV196684:OMV196686 OWR196684:OWR196686 PGN196684:PGN196686 PQJ196684:PQJ196686 QAF196684:QAF196686 QKB196684:QKB196686 QTX196684:QTX196686 RDT196684:RDT196686 RNP196684:RNP196686 RXL196684:RXL196686 SHH196684:SHH196686 SRD196684:SRD196686 TAZ196684:TAZ196686 TKV196684:TKV196686 TUR196684:TUR196686 UEN196684:UEN196686 UOJ196684:UOJ196686 UYF196684:UYF196686 VIB196684:VIB196686 VRX196684:VRX196686 WBT196684:WBT196686 WLP196684:WLP196686 WVL196684:WVL196686 D262220:D262222 IZ262220:IZ262222 SV262220:SV262222 ACR262220:ACR262222 AMN262220:AMN262222 AWJ262220:AWJ262222 BGF262220:BGF262222 BQB262220:BQB262222 BZX262220:BZX262222 CJT262220:CJT262222 CTP262220:CTP262222 DDL262220:DDL262222 DNH262220:DNH262222 DXD262220:DXD262222 EGZ262220:EGZ262222 EQV262220:EQV262222 FAR262220:FAR262222 FKN262220:FKN262222 FUJ262220:FUJ262222 GEF262220:GEF262222 GOB262220:GOB262222 GXX262220:GXX262222 HHT262220:HHT262222 HRP262220:HRP262222 IBL262220:IBL262222 ILH262220:ILH262222 IVD262220:IVD262222 JEZ262220:JEZ262222 JOV262220:JOV262222 JYR262220:JYR262222 KIN262220:KIN262222 KSJ262220:KSJ262222 LCF262220:LCF262222 LMB262220:LMB262222 LVX262220:LVX262222 MFT262220:MFT262222 MPP262220:MPP262222 MZL262220:MZL262222 NJH262220:NJH262222 NTD262220:NTD262222 OCZ262220:OCZ262222 OMV262220:OMV262222 OWR262220:OWR262222 PGN262220:PGN262222 PQJ262220:PQJ262222 QAF262220:QAF262222 QKB262220:QKB262222 QTX262220:QTX262222 RDT262220:RDT262222 RNP262220:RNP262222 RXL262220:RXL262222 SHH262220:SHH262222 SRD262220:SRD262222 TAZ262220:TAZ262222 TKV262220:TKV262222 TUR262220:TUR262222 UEN262220:UEN262222 UOJ262220:UOJ262222 UYF262220:UYF262222 VIB262220:VIB262222 VRX262220:VRX262222 WBT262220:WBT262222 WLP262220:WLP262222 WVL262220:WVL262222 D327756:D327758 IZ327756:IZ327758 SV327756:SV327758 ACR327756:ACR327758 AMN327756:AMN327758 AWJ327756:AWJ327758 BGF327756:BGF327758 BQB327756:BQB327758 BZX327756:BZX327758 CJT327756:CJT327758 CTP327756:CTP327758 DDL327756:DDL327758 DNH327756:DNH327758 DXD327756:DXD327758 EGZ327756:EGZ327758 EQV327756:EQV327758 FAR327756:FAR327758 FKN327756:FKN327758 FUJ327756:FUJ327758 GEF327756:GEF327758 GOB327756:GOB327758 GXX327756:GXX327758 HHT327756:HHT327758 HRP327756:HRP327758 IBL327756:IBL327758 ILH327756:ILH327758 IVD327756:IVD327758 JEZ327756:JEZ327758 JOV327756:JOV327758 JYR327756:JYR327758 KIN327756:KIN327758 KSJ327756:KSJ327758 LCF327756:LCF327758 LMB327756:LMB327758 LVX327756:LVX327758 MFT327756:MFT327758 MPP327756:MPP327758 MZL327756:MZL327758 NJH327756:NJH327758 NTD327756:NTD327758 OCZ327756:OCZ327758 OMV327756:OMV327758 OWR327756:OWR327758 PGN327756:PGN327758 PQJ327756:PQJ327758 QAF327756:QAF327758 QKB327756:QKB327758 QTX327756:QTX327758 RDT327756:RDT327758 RNP327756:RNP327758 RXL327756:RXL327758 SHH327756:SHH327758 SRD327756:SRD327758 TAZ327756:TAZ327758 TKV327756:TKV327758 TUR327756:TUR327758 UEN327756:UEN327758 UOJ327756:UOJ327758 UYF327756:UYF327758 VIB327756:VIB327758 VRX327756:VRX327758 WBT327756:WBT327758 WLP327756:WLP327758 WVL327756:WVL327758 D393292:D393294 IZ393292:IZ393294 SV393292:SV393294 ACR393292:ACR393294 AMN393292:AMN393294 AWJ393292:AWJ393294 BGF393292:BGF393294 BQB393292:BQB393294 BZX393292:BZX393294 CJT393292:CJT393294 CTP393292:CTP393294 DDL393292:DDL393294 DNH393292:DNH393294 DXD393292:DXD393294 EGZ393292:EGZ393294 EQV393292:EQV393294 FAR393292:FAR393294 FKN393292:FKN393294 FUJ393292:FUJ393294 GEF393292:GEF393294 GOB393292:GOB393294 GXX393292:GXX393294 HHT393292:HHT393294 HRP393292:HRP393294 IBL393292:IBL393294 ILH393292:ILH393294 IVD393292:IVD393294 JEZ393292:JEZ393294 JOV393292:JOV393294 JYR393292:JYR393294 KIN393292:KIN393294 KSJ393292:KSJ393294 LCF393292:LCF393294 LMB393292:LMB393294 LVX393292:LVX393294 MFT393292:MFT393294 MPP393292:MPP393294 MZL393292:MZL393294 NJH393292:NJH393294 NTD393292:NTD393294 OCZ393292:OCZ393294 OMV393292:OMV393294 OWR393292:OWR393294 PGN393292:PGN393294 PQJ393292:PQJ393294 QAF393292:QAF393294 QKB393292:QKB393294 QTX393292:QTX393294 RDT393292:RDT393294 RNP393292:RNP393294 RXL393292:RXL393294 SHH393292:SHH393294 SRD393292:SRD393294 TAZ393292:TAZ393294 TKV393292:TKV393294 TUR393292:TUR393294 UEN393292:UEN393294 UOJ393292:UOJ393294 UYF393292:UYF393294 VIB393292:VIB393294 VRX393292:VRX393294 WBT393292:WBT393294 WLP393292:WLP393294 WVL393292:WVL393294 D458828:D458830 IZ458828:IZ458830 SV458828:SV458830 ACR458828:ACR458830 AMN458828:AMN458830 AWJ458828:AWJ458830 BGF458828:BGF458830 BQB458828:BQB458830 BZX458828:BZX458830 CJT458828:CJT458830 CTP458828:CTP458830 DDL458828:DDL458830 DNH458828:DNH458830 DXD458828:DXD458830 EGZ458828:EGZ458830 EQV458828:EQV458830 FAR458828:FAR458830 FKN458828:FKN458830 FUJ458828:FUJ458830 GEF458828:GEF458830 GOB458828:GOB458830 GXX458828:GXX458830 HHT458828:HHT458830 HRP458828:HRP458830 IBL458828:IBL458830 ILH458828:ILH458830 IVD458828:IVD458830 JEZ458828:JEZ458830 JOV458828:JOV458830 JYR458828:JYR458830 KIN458828:KIN458830 KSJ458828:KSJ458830 LCF458828:LCF458830 LMB458828:LMB458830 LVX458828:LVX458830 MFT458828:MFT458830 MPP458828:MPP458830 MZL458828:MZL458830 NJH458828:NJH458830 NTD458828:NTD458830 OCZ458828:OCZ458830 OMV458828:OMV458830 OWR458828:OWR458830 PGN458828:PGN458830 PQJ458828:PQJ458830 QAF458828:QAF458830 QKB458828:QKB458830 QTX458828:QTX458830 RDT458828:RDT458830 RNP458828:RNP458830 RXL458828:RXL458830 SHH458828:SHH458830 SRD458828:SRD458830 TAZ458828:TAZ458830 TKV458828:TKV458830 TUR458828:TUR458830 UEN458828:UEN458830 UOJ458828:UOJ458830 UYF458828:UYF458830 VIB458828:VIB458830 VRX458828:VRX458830 WBT458828:WBT458830 WLP458828:WLP458830 WVL458828:WVL458830 D524364:D524366 IZ524364:IZ524366 SV524364:SV524366 ACR524364:ACR524366 AMN524364:AMN524366 AWJ524364:AWJ524366 BGF524364:BGF524366 BQB524364:BQB524366 BZX524364:BZX524366 CJT524364:CJT524366 CTP524364:CTP524366 DDL524364:DDL524366 DNH524364:DNH524366 DXD524364:DXD524366 EGZ524364:EGZ524366 EQV524364:EQV524366 FAR524364:FAR524366 FKN524364:FKN524366 FUJ524364:FUJ524366 GEF524364:GEF524366 GOB524364:GOB524366 GXX524364:GXX524366 HHT524364:HHT524366 HRP524364:HRP524366 IBL524364:IBL524366 ILH524364:ILH524366 IVD524364:IVD524366 JEZ524364:JEZ524366 JOV524364:JOV524366 JYR524364:JYR524366 KIN524364:KIN524366 KSJ524364:KSJ524366 LCF524364:LCF524366 LMB524364:LMB524366 LVX524364:LVX524366 MFT524364:MFT524366 MPP524364:MPP524366 MZL524364:MZL524366 NJH524364:NJH524366 NTD524364:NTD524366 OCZ524364:OCZ524366 OMV524364:OMV524366 OWR524364:OWR524366 PGN524364:PGN524366 PQJ524364:PQJ524366 QAF524364:QAF524366 QKB524364:QKB524366 QTX524364:QTX524366 RDT524364:RDT524366 RNP524364:RNP524366 RXL524364:RXL524366 SHH524364:SHH524366 SRD524364:SRD524366 TAZ524364:TAZ524366 TKV524364:TKV524366 TUR524364:TUR524366 UEN524364:UEN524366 UOJ524364:UOJ524366 UYF524364:UYF524366 VIB524364:VIB524366 VRX524364:VRX524366 WBT524364:WBT524366 WLP524364:WLP524366 WVL524364:WVL524366 D589900:D589902 IZ589900:IZ589902 SV589900:SV589902 ACR589900:ACR589902 AMN589900:AMN589902 AWJ589900:AWJ589902 BGF589900:BGF589902 BQB589900:BQB589902 BZX589900:BZX589902 CJT589900:CJT589902 CTP589900:CTP589902 DDL589900:DDL589902 DNH589900:DNH589902 DXD589900:DXD589902 EGZ589900:EGZ589902 EQV589900:EQV589902 FAR589900:FAR589902 FKN589900:FKN589902 FUJ589900:FUJ589902 GEF589900:GEF589902 GOB589900:GOB589902 GXX589900:GXX589902 HHT589900:HHT589902 HRP589900:HRP589902 IBL589900:IBL589902 ILH589900:ILH589902 IVD589900:IVD589902 JEZ589900:JEZ589902 JOV589900:JOV589902 JYR589900:JYR589902 KIN589900:KIN589902 KSJ589900:KSJ589902 LCF589900:LCF589902 LMB589900:LMB589902 LVX589900:LVX589902 MFT589900:MFT589902 MPP589900:MPP589902 MZL589900:MZL589902 NJH589900:NJH589902 NTD589900:NTD589902 OCZ589900:OCZ589902 OMV589900:OMV589902 OWR589900:OWR589902 PGN589900:PGN589902 PQJ589900:PQJ589902 QAF589900:QAF589902 QKB589900:QKB589902 QTX589900:QTX589902 RDT589900:RDT589902 RNP589900:RNP589902 RXL589900:RXL589902 SHH589900:SHH589902 SRD589900:SRD589902 TAZ589900:TAZ589902 TKV589900:TKV589902 TUR589900:TUR589902 UEN589900:UEN589902 UOJ589900:UOJ589902 UYF589900:UYF589902 VIB589900:VIB589902 VRX589900:VRX589902 WBT589900:WBT589902 WLP589900:WLP589902 WVL589900:WVL589902 D655436:D655438 IZ655436:IZ655438 SV655436:SV655438 ACR655436:ACR655438 AMN655436:AMN655438 AWJ655436:AWJ655438 BGF655436:BGF655438 BQB655436:BQB655438 BZX655436:BZX655438 CJT655436:CJT655438 CTP655436:CTP655438 DDL655436:DDL655438 DNH655436:DNH655438 DXD655436:DXD655438 EGZ655436:EGZ655438 EQV655436:EQV655438 FAR655436:FAR655438 FKN655436:FKN655438 FUJ655436:FUJ655438 GEF655436:GEF655438 GOB655436:GOB655438 GXX655436:GXX655438 HHT655436:HHT655438 HRP655436:HRP655438 IBL655436:IBL655438 ILH655436:ILH655438 IVD655436:IVD655438 JEZ655436:JEZ655438 JOV655436:JOV655438 JYR655436:JYR655438 KIN655436:KIN655438 KSJ655436:KSJ655438 LCF655436:LCF655438 LMB655436:LMB655438 LVX655436:LVX655438 MFT655436:MFT655438 MPP655436:MPP655438 MZL655436:MZL655438 NJH655436:NJH655438 NTD655436:NTD655438 OCZ655436:OCZ655438 OMV655436:OMV655438 OWR655436:OWR655438 PGN655436:PGN655438 PQJ655436:PQJ655438 QAF655436:QAF655438 QKB655436:QKB655438 QTX655436:QTX655438 RDT655436:RDT655438 RNP655436:RNP655438 RXL655436:RXL655438 SHH655436:SHH655438 SRD655436:SRD655438 TAZ655436:TAZ655438 TKV655436:TKV655438 TUR655436:TUR655438 UEN655436:UEN655438 UOJ655436:UOJ655438 UYF655436:UYF655438 VIB655436:VIB655438 VRX655436:VRX655438 WBT655436:WBT655438 WLP655436:WLP655438 WVL655436:WVL655438 D720972:D720974 IZ720972:IZ720974 SV720972:SV720974 ACR720972:ACR720974 AMN720972:AMN720974 AWJ720972:AWJ720974 BGF720972:BGF720974 BQB720972:BQB720974 BZX720972:BZX720974 CJT720972:CJT720974 CTP720972:CTP720974 DDL720972:DDL720974 DNH720972:DNH720974 DXD720972:DXD720974 EGZ720972:EGZ720974 EQV720972:EQV720974 FAR720972:FAR720974 FKN720972:FKN720974 FUJ720972:FUJ720974 GEF720972:GEF720974 GOB720972:GOB720974 GXX720972:GXX720974 HHT720972:HHT720974 HRP720972:HRP720974 IBL720972:IBL720974 ILH720972:ILH720974 IVD720972:IVD720974 JEZ720972:JEZ720974 JOV720972:JOV720974 JYR720972:JYR720974 KIN720972:KIN720974 KSJ720972:KSJ720974 LCF720972:LCF720974 LMB720972:LMB720974 LVX720972:LVX720974 MFT720972:MFT720974 MPP720972:MPP720974 MZL720972:MZL720974 NJH720972:NJH720974 NTD720972:NTD720974 OCZ720972:OCZ720974 OMV720972:OMV720974 OWR720972:OWR720974 PGN720972:PGN720974 PQJ720972:PQJ720974 QAF720972:QAF720974 QKB720972:QKB720974 QTX720972:QTX720974 RDT720972:RDT720974 RNP720972:RNP720974 RXL720972:RXL720974 SHH720972:SHH720974 SRD720972:SRD720974 TAZ720972:TAZ720974 TKV720972:TKV720974 TUR720972:TUR720974 UEN720972:UEN720974 UOJ720972:UOJ720974 UYF720972:UYF720974 VIB720972:VIB720974 VRX720972:VRX720974 WBT720972:WBT720974 WLP720972:WLP720974 WVL720972:WVL720974 D786508:D786510 IZ786508:IZ786510 SV786508:SV786510 ACR786508:ACR786510 AMN786508:AMN786510 AWJ786508:AWJ786510 BGF786508:BGF786510 BQB786508:BQB786510 BZX786508:BZX786510 CJT786508:CJT786510 CTP786508:CTP786510 DDL786508:DDL786510 DNH786508:DNH786510 DXD786508:DXD786510 EGZ786508:EGZ786510 EQV786508:EQV786510 FAR786508:FAR786510 FKN786508:FKN786510 FUJ786508:FUJ786510 GEF786508:GEF786510 GOB786508:GOB786510 GXX786508:GXX786510 HHT786508:HHT786510 HRP786508:HRP786510 IBL786508:IBL786510 ILH786508:ILH786510 IVD786508:IVD786510 JEZ786508:JEZ786510 JOV786508:JOV786510 JYR786508:JYR786510 KIN786508:KIN786510 KSJ786508:KSJ786510 LCF786508:LCF786510 LMB786508:LMB786510 LVX786508:LVX786510 MFT786508:MFT786510 MPP786508:MPP786510 MZL786508:MZL786510 NJH786508:NJH786510 NTD786508:NTD786510 OCZ786508:OCZ786510 OMV786508:OMV786510 OWR786508:OWR786510 PGN786508:PGN786510 PQJ786508:PQJ786510 QAF786508:QAF786510 QKB786508:QKB786510 QTX786508:QTX786510 RDT786508:RDT786510 RNP786508:RNP786510 RXL786508:RXL786510 SHH786508:SHH786510 SRD786508:SRD786510 TAZ786508:TAZ786510 TKV786508:TKV786510 TUR786508:TUR786510 UEN786508:UEN786510 UOJ786508:UOJ786510 UYF786508:UYF786510 VIB786508:VIB786510 VRX786508:VRX786510 WBT786508:WBT786510 WLP786508:WLP786510 WVL786508:WVL786510 D852044:D852046 IZ852044:IZ852046 SV852044:SV852046 ACR852044:ACR852046 AMN852044:AMN852046 AWJ852044:AWJ852046 BGF852044:BGF852046 BQB852044:BQB852046 BZX852044:BZX852046 CJT852044:CJT852046 CTP852044:CTP852046 DDL852044:DDL852046 DNH852044:DNH852046 DXD852044:DXD852046 EGZ852044:EGZ852046 EQV852044:EQV852046 FAR852044:FAR852046 FKN852044:FKN852046 FUJ852044:FUJ852046 GEF852044:GEF852046 GOB852044:GOB852046 GXX852044:GXX852046 HHT852044:HHT852046 HRP852044:HRP852046 IBL852044:IBL852046 ILH852044:ILH852046 IVD852044:IVD852046 JEZ852044:JEZ852046 JOV852044:JOV852046 JYR852044:JYR852046 KIN852044:KIN852046 KSJ852044:KSJ852046 LCF852044:LCF852046 LMB852044:LMB852046 LVX852044:LVX852046 MFT852044:MFT852046 MPP852044:MPP852046 MZL852044:MZL852046 NJH852044:NJH852046 NTD852044:NTD852046 OCZ852044:OCZ852046 OMV852044:OMV852046 OWR852044:OWR852046 PGN852044:PGN852046 PQJ852044:PQJ852046 QAF852044:QAF852046 QKB852044:QKB852046 QTX852044:QTX852046 RDT852044:RDT852046 RNP852044:RNP852046 RXL852044:RXL852046 SHH852044:SHH852046 SRD852044:SRD852046 TAZ852044:TAZ852046 TKV852044:TKV852046 TUR852044:TUR852046 UEN852044:UEN852046 UOJ852044:UOJ852046 UYF852044:UYF852046 VIB852044:VIB852046 VRX852044:VRX852046 WBT852044:WBT852046 WLP852044:WLP852046 WVL852044:WVL852046 D917580:D917582 IZ917580:IZ917582 SV917580:SV917582 ACR917580:ACR917582 AMN917580:AMN917582 AWJ917580:AWJ917582 BGF917580:BGF917582 BQB917580:BQB917582 BZX917580:BZX917582 CJT917580:CJT917582 CTP917580:CTP917582 DDL917580:DDL917582 DNH917580:DNH917582 DXD917580:DXD917582 EGZ917580:EGZ917582 EQV917580:EQV917582 FAR917580:FAR917582 FKN917580:FKN917582 FUJ917580:FUJ917582 GEF917580:GEF917582 GOB917580:GOB917582 GXX917580:GXX917582 HHT917580:HHT917582 HRP917580:HRP917582 IBL917580:IBL917582 ILH917580:ILH917582 IVD917580:IVD917582 JEZ917580:JEZ917582 JOV917580:JOV917582 JYR917580:JYR917582 KIN917580:KIN917582 KSJ917580:KSJ917582 LCF917580:LCF917582 LMB917580:LMB917582 LVX917580:LVX917582 MFT917580:MFT917582 MPP917580:MPP917582 MZL917580:MZL917582 NJH917580:NJH917582 NTD917580:NTD917582 OCZ917580:OCZ917582 OMV917580:OMV917582 OWR917580:OWR917582 PGN917580:PGN917582 PQJ917580:PQJ917582 QAF917580:QAF917582 QKB917580:QKB917582 QTX917580:QTX917582 RDT917580:RDT917582 RNP917580:RNP917582 RXL917580:RXL917582 SHH917580:SHH917582 SRD917580:SRD917582 TAZ917580:TAZ917582 TKV917580:TKV917582 TUR917580:TUR917582 UEN917580:UEN917582 UOJ917580:UOJ917582 UYF917580:UYF917582 VIB917580:VIB917582 VRX917580:VRX917582 WBT917580:WBT917582 WLP917580:WLP917582 WVL917580:WVL917582 D983116:D983118 IZ983116:IZ983118 SV983116:SV983118 ACR983116:ACR983118 AMN983116:AMN983118 AWJ983116:AWJ983118 BGF983116:BGF983118 BQB983116:BQB983118 BZX983116:BZX983118 CJT983116:CJT983118 CTP983116:CTP983118 DDL983116:DDL983118 DNH983116:DNH983118 DXD983116:DXD983118 EGZ983116:EGZ983118 EQV983116:EQV983118 FAR983116:FAR983118 FKN983116:FKN983118 FUJ983116:FUJ983118 GEF983116:GEF983118 GOB983116:GOB983118 GXX983116:GXX983118 HHT983116:HHT983118 HRP983116:HRP983118 IBL983116:IBL983118 ILH983116:ILH983118 IVD983116:IVD983118 JEZ983116:JEZ983118 JOV983116:JOV983118 JYR983116:JYR983118 KIN983116:KIN983118 KSJ983116:KSJ983118 LCF983116:LCF983118 LMB983116:LMB983118 LVX983116:LVX983118 MFT983116:MFT983118 MPP983116:MPP983118 MZL983116:MZL983118 NJH983116:NJH983118 NTD983116:NTD983118 OCZ983116:OCZ983118 OMV983116:OMV983118 OWR983116:OWR983118 PGN983116:PGN983118 PQJ983116:PQJ983118 QAF983116:QAF983118 QKB983116:QKB983118 QTX983116:QTX983118 RDT983116:RDT983118 RNP983116:RNP983118 RXL983116:RXL983118 SHH983116:SHH983118 SRD983116:SRD983118 TAZ983116:TAZ983118 TKV983116:TKV983118 TUR983116:TUR983118 UEN983116:UEN983118 UOJ983116:UOJ983118 UYF983116:UYF983118 VIB983116:VIB983118 VRX983116:VRX983118 WBT983116:WBT983118 WLP983116:WLP983118 WVL983116:WVL983118"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1"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5"/>
  <sheetViews>
    <sheetView showGridLines="0" view="pageBreakPreview" zoomScaleNormal="100" zoomScaleSheetLayoutView="100" workbookViewId="0"/>
  </sheetViews>
  <sheetFormatPr defaultRowHeight="13.5"/>
  <sheetData>
    <row r="1" spans="1:13" ht="14.25">
      <c r="A1" s="165" t="s">
        <v>302</v>
      </c>
    </row>
    <row r="3" spans="1:13" ht="45" customHeight="1">
      <c r="A3" s="401" t="s">
        <v>303</v>
      </c>
      <c r="B3" s="401"/>
      <c r="C3" s="401"/>
      <c r="D3" s="401"/>
      <c r="E3" s="401"/>
      <c r="F3" s="401"/>
      <c r="G3" s="401"/>
      <c r="H3" s="401"/>
      <c r="I3" s="401"/>
      <c r="J3" s="401"/>
      <c r="K3" s="401"/>
      <c r="L3" s="401"/>
      <c r="M3" s="401"/>
    </row>
    <row r="5" spans="1:13">
      <c r="A5" s="38" t="s">
        <v>304</v>
      </c>
    </row>
  </sheetData>
  <mergeCells count="1">
    <mergeCell ref="A3:M3"/>
  </mergeCells>
  <phoneticPr fontId="13"/>
  <pageMargins left="0.7" right="0.7" top="0.75" bottom="0.75" header="0.3" footer="0.3"/>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4"/>
  <sheetViews>
    <sheetView showGridLines="0" view="pageBreakPreview" zoomScale="115" zoomScaleNormal="100" zoomScaleSheetLayoutView="115" workbookViewId="0"/>
  </sheetViews>
  <sheetFormatPr defaultColWidth="9" defaultRowHeight="13.5"/>
  <cols>
    <col min="1" max="16384" width="9" style="38"/>
  </cols>
  <sheetData>
    <row r="1" spans="1:13" ht="14.25">
      <c r="A1" s="165" t="s">
        <v>299</v>
      </c>
    </row>
    <row r="2" spans="1:13" ht="141.75" customHeight="1">
      <c r="A2" s="402" t="s">
        <v>300</v>
      </c>
      <c r="B2" s="402"/>
      <c r="C2" s="402"/>
      <c r="D2" s="402"/>
      <c r="E2" s="402"/>
      <c r="F2" s="402"/>
      <c r="G2" s="402"/>
      <c r="H2" s="402"/>
      <c r="I2" s="402"/>
      <c r="J2" s="402"/>
      <c r="K2" s="402"/>
      <c r="L2" s="402"/>
      <c r="M2" s="402"/>
    </row>
    <row r="4" spans="1:13">
      <c r="A4" s="38" t="s">
        <v>301</v>
      </c>
    </row>
  </sheetData>
  <mergeCells count="1">
    <mergeCell ref="A2:M2"/>
  </mergeCells>
  <phoneticPr fontId="13"/>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E22" sqref="E22"/>
    </sheetView>
  </sheetViews>
  <sheetFormatPr defaultColWidth="4.625" defaultRowHeight="11.25"/>
  <cols>
    <col min="1" max="1" width="8.75" style="5" customWidth="1"/>
    <col min="2" max="2" width="14.875" style="6" customWidth="1"/>
    <col min="3" max="3" width="18.5" style="24" customWidth="1"/>
    <col min="4" max="4" width="24" style="24" customWidth="1"/>
    <col min="5" max="5" width="19.625" style="6" customWidth="1"/>
    <col min="6" max="6" width="19.5" style="6" bestFit="1" customWidth="1"/>
    <col min="7" max="7" width="19" style="6" bestFit="1" customWidth="1"/>
    <col min="8" max="8" width="33.5" style="6" customWidth="1"/>
    <col min="9" max="254" width="9" style="6" customWidth="1"/>
    <col min="255" max="255" width="6.625" style="6" customWidth="1"/>
    <col min="256" max="16384" width="4.625" style="6"/>
  </cols>
  <sheetData>
    <row r="1" spans="1:12" ht="19.5" customHeight="1">
      <c r="B1" s="213"/>
      <c r="C1" s="214"/>
      <c r="D1" s="214"/>
      <c r="E1" s="214"/>
      <c r="F1" s="214"/>
      <c r="G1" s="214"/>
      <c r="H1" s="214"/>
      <c r="L1" s="7"/>
    </row>
    <row r="2" spans="1:12" ht="42.75" customHeight="1">
      <c r="A2" s="215" t="s">
        <v>17</v>
      </c>
      <c r="B2" s="215"/>
      <c r="C2" s="216"/>
      <c r="D2" s="216"/>
      <c r="E2" s="216"/>
      <c r="F2" s="216"/>
      <c r="G2" s="216"/>
      <c r="H2" s="216"/>
      <c r="L2" s="7"/>
    </row>
    <row r="3" spans="1:12" ht="19.5" customHeight="1">
      <c r="A3" s="8"/>
      <c r="B3" s="9"/>
      <c r="C3" s="10"/>
      <c r="D3" s="10"/>
      <c r="E3" s="9"/>
      <c r="F3" s="9"/>
      <c r="G3" s="11" t="s">
        <v>30</v>
      </c>
      <c r="H3" s="170"/>
    </row>
    <row r="4" spans="1:12" ht="19.5" customHeight="1">
      <c r="A4" s="8"/>
      <c r="B4" s="9"/>
      <c r="C4" s="10"/>
      <c r="D4" s="10"/>
      <c r="E4" s="9"/>
      <c r="F4" s="9"/>
      <c r="G4" s="12" t="s">
        <v>29</v>
      </c>
      <c r="H4" s="171"/>
    </row>
    <row r="5" spans="1:12" ht="18" customHeight="1">
      <c r="A5" s="8"/>
      <c r="B5" s="9"/>
      <c r="C5" s="10"/>
      <c r="D5" s="13"/>
      <c r="E5" s="9"/>
      <c r="F5" s="9"/>
      <c r="G5" s="217" t="s">
        <v>315</v>
      </c>
      <c r="H5" s="218"/>
    </row>
    <row r="6" spans="1:12" ht="19.149999999999999" customHeight="1">
      <c r="A6" s="8"/>
      <c r="B6" s="9"/>
      <c r="C6" s="10"/>
      <c r="D6" s="10"/>
      <c r="E6" s="9"/>
      <c r="F6" s="9"/>
      <c r="G6" s="11" t="s">
        <v>28</v>
      </c>
      <c r="H6" s="175"/>
    </row>
    <row r="7" spans="1:12" ht="19.149999999999999" customHeight="1">
      <c r="A7" s="8"/>
      <c r="B7" s="9"/>
      <c r="C7" s="10"/>
      <c r="D7" s="10"/>
      <c r="E7" s="9"/>
      <c r="F7" s="9"/>
      <c r="G7" s="219" t="s">
        <v>4</v>
      </c>
      <c r="H7" s="219"/>
    </row>
    <row r="8" spans="1:12" ht="19.149999999999999" customHeight="1">
      <c r="A8" s="8"/>
      <c r="B8" s="9"/>
      <c r="C8" s="10"/>
      <c r="D8" s="10"/>
      <c r="E8" s="9"/>
      <c r="F8" s="9"/>
      <c r="G8" s="11" t="s">
        <v>306</v>
      </c>
      <c r="H8" s="173"/>
    </row>
    <row r="9" spans="1:12" ht="19.149999999999999" customHeight="1">
      <c r="A9" s="8"/>
      <c r="B9" s="9"/>
      <c r="C9" s="10"/>
      <c r="D9" s="10"/>
      <c r="E9" s="9"/>
      <c r="F9" s="9"/>
      <c r="G9" s="219" t="s">
        <v>307</v>
      </c>
      <c r="H9" s="219"/>
    </row>
    <row r="10" spans="1:12" ht="19.5" customHeight="1">
      <c r="A10" s="8"/>
      <c r="B10" s="9"/>
      <c r="C10" s="10"/>
      <c r="D10" s="10"/>
      <c r="E10" s="9"/>
      <c r="F10" s="9"/>
      <c r="G10" s="3" t="s">
        <v>305</v>
      </c>
      <c r="H10" s="172"/>
    </row>
    <row r="11" spans="1:12" ht="30.75" customHeight="1">
      <c r="A11" s="8"/>
      <c r="B11" s="9"/>
      <c r="C11" s="10"/>
      <c r="D11" s="10"/>
      <c r="E11" s="9"/>
      <c r="F11" s="9"/>
      <c r="G11" s="220" t="s">
        <v>7</v>
      </c>
      <c r="H11" s="219"/>
    </row>
    <row r="12" spans="1:12" ht="19.5" customHeight="1">
      <c r="A12" s="14" t="s">
        <v>2</v>
      </c>
      <c r="B12" s="15"/>
      <c r="C12" s="15"/>
      <c r="D12" s="15"/>
      <c r="E12" s="15"/>
      <c r="F12" s="15"/>
      <c r="G12" s="26"/>
      <c r="H12" s="26"/>
      <c r="I12" s="26"/>
      <c r="J12" s="26"/>
    </row>
    <row r="13" spans="1:12" ht="19.5" customHeight="1">
      <c r="A13" s="15" t="s">
        <v>18</v>
      </c>
      <c r="B13" s="15"/>
      <c r="C13" s="15"/>
      <c r="D13" s="15"/>
      <c r="E13" s="15"/>
      <c r="F13" s="15"/>
      <c r="G13" s="26"/>
      <c r="H13" s="26"/>
      <c r="I13" s="26"/>
      <c r="J13" s="26"/>
    </row>
    <row r="14" spans="1:12" ht="19.5" customHeight="1">
      <c r="A14" s="15" t="s">
        <v>3</v>
      </c>
      <c r="B14" s="15"/>
      <c r="C14" s="15"/>
      <c r="D14" s="15"/>
      <c r="E14" s="15"/>
      <c r="F14" s="15"/>
      <c r="G14" s="26"/>
      <c r="H14" s="27"/>
      <c r="I14" s="27"/>
      <c r="J14" s="27"/>
    </row>
    <row r="15" spans="1:12" ht="19.5" customHeight="1">
      <c r="A15" s="15" t="s">
        <v>8</v>
      </c>
      <c r="B15" s="15"/>
      <c r="C15" s="15"/>
      <c r="D15" s="15"/>
      <c r="E15" s="15"/>
      <c r="F15" s="15"/>
      <c r="G15" s="15"/>
      <c r="H15" s="15"/>
    </row>
    <row r="16" spans="1:12" ht="19.5" customHeight="1">
      <c r="A16" s="15" t="s">
        <v>9</v>
      </c>
      <c r="B16" s="15"/>
      <c r="C16" s="15"/>
      <c r="D16" s="15"/>
      <c r="E16" s="15"/>
      <c r="F16" s="15"/>
      <c r="G16" s="15"/>
      <c r="H16" s="15"/>
    </row>
    <row r="17" spans="1:8" ht="19.5" customHeight="1">
      <c r="A17" s="15" t="s">
        <v>10</v>
      </c>
      <c r="B17" s="15"/>
      <c r="C17" s="15"/>
      <c r="D17" s="15"/>
      <c r="E17" s="15"/>
      <c r="F17" s="15"/>
      <c r="G17" s="15"/>
      <c r="H17" s="15"/>
    </row>
    <row r="18" spans="1:8" ht="19.5" customHeight="1">
      <c r="A18" s="15" t="s">
        <v>6</v>
      </c>
      <c r="B18" s="15"/>
      <c r="C18" s="15"/>
      <c r="D18" s="15"/>
      <c r="E18" s="15"/>
      <c r="F18" s="15"/>
      <c r="G18" s="15"/>
      <c r="H18" s="15"/>
    </row>
    <row r="19" spans="1:8" ht="19.5" customHeight="1" thickBot="1">
      <c r="A19" s="8"/>
      <c r="B19" s="9"/>
      <c r="C19" s="10"/>
      <c r="D19" s="10"/>
      <c r="E19" s="9"/>
      <c r="F19" s="9"/>
      <c r="G19" s="9"/>
      <c r="H19" s="1"/>
    </row>
    <row r="20" spans="1:8" s="16" customFormat="1" ht="29.25" customHeight="1">
      <c r="A20" s="205" t="s">
        <v>11</v>
      </c>
      <c r="B20" s="199" t="s">
        <v>0</v>
      </c>
      <c r="C20" s="207" t="s">
        <v>12</v>
      </c>
      <c r="D20" s="209" t="s">
        <v>13</v>
      </c>
      <c r="E20" s="211" t="s">
        <v>5</v>
      </c>
      <c r="F20" s="199" t="s">
        <v>14</v>
      </c>
      <c r="G20" s="199" t="s">
        <v>15</v>
      </c>
      <c r="H20" s="201" t="s">
        <v>16</v>
      </c>
    </row>
    <row r="21" spans="1:8" s="16" customFormat="1" ht="29.25" customHeight="1" thickBot="1">
      <c r="A21" s="206"/>
      <c r="B21" s="200"/>
      <c r="C21" s="208"/>
      <c r="D21" s="210"/>
      <c r="E21" s="212"/>
      <c r="F21" s="200"/>
      <c r="G21" s="200"/>
      <c r="H21" s="202"/>
    </row>
    <row r="22" spans="1:8" ht="51" customHeight="1">
      <c r="A22" s="17">
        <v>1</v>
      </c>
      <c r="B22" s="182"/>
      <c r="C22" s="189"/>
      <c r="D22" s="190"/>
      <c r="E22" s="183"/>
      <c r="F22" s="184"/>
      <c r="G22" s="28"/>
      <c r="H22" s="29"/>
    </row>
    <row r="23" spans="1:8" ht="51" customHeight="1">
      <c r="A23" s="18">
        <v>2</v>
      </c>
      <c r="B23" s="2"/>
      <c r="C23" s="191"/>
      <c r="D23" s="190"/>
      <c r="E23" s="185"/>
      <c r="F23" s="186"/>
      <c r="G23" s="30"/>
      <c r="H23" s="31"/>
    </row>
    <row r="24" spans="1:8" ht="51" customHeight="1">
      <c r="A24" s="18">
        <v>3</v>
      </c>
      <c r="B24" s="2"/>
      <c r="C24" s="191"/>
      <c r="D24" s="190"/>
      <c r="E24" s="185"/>
      <c r="F24" s="186"/>
      <c r="G24" s="30"/>
      <c r="H24" s="31"/>
    </row>
    <row r="25" spans="1:8" ht="51" customHeight="1">
      <c r="A25" s="18">
        <v>4</v>
      </c>
      <c r="B25" s="2"/>
      <c r="C25" s="191"/>
      <c r="D25" s="190"/>
      <c r="E25" s="185"/>
      <c r="F25" s="186"/>
      <c r="G25" s="30"/>
      <c r="H25" s="31"/>
    </row>
    <row r="26" spans="1:8" ht="51" customHeight="1">
      <c r="A26" s="18">
        <v>5</v>
      </c>
      <c r="B26" s="2"/>
      <c r="C26" s="191"/>
      <c r="D26" s="190"/>
      <c r="E26" s="185"/>
      <c r="F26" s="186"/>
      <c r="G26" s="30"/>
      <c r="H26" s="31"/>
    </row>
    <row r="27" spans="1:8" ht="51" customHeight="1">
      <c r="A27" s="18">
        <v>6</v>
      </c>
      <c r="B27" s="2"/>
      <c r="C27" s="191"/>
      <c r="D27" s="190"/>
      <c r="E27" s="185"/>
      <c r="F27" s="186"/>
      <c r="G27" s="30"/>
      <c r="H27" s="31"/>
    </row>
    <row r="28" spans="1:8" ht="51" customHeight="1">
      <c r="A28" s="18">
        <v>7</v>
      </c>
      <c r="B28" s="2"/>
      <c r="C28" s="191"/>
      <c r="D28" s="190"/>
      <c r="E28" s="185"/>
      <c r="F28" s="186"/>
      <c r="G28" s="30"/>
      <c r="H28" s="31"/>
    </row>
    <row r="29" spans="1:8" ht="51" customHeight="1">
      <c r="A29" s="18">
        <v>8</v>
      </c>
      <c r="B29" s="2"/>
      <c r="C29" s="192"/>
      <c r="D29" s="190"/>
      <c r="E29" s="187"/>
      <c r="F29" s="188"/>
      <c r="G29" s="32"/>
      <c r="H29" s="33"/>
    </row>
    <row r="30" spans="1:8" ht="51" customHeight="1">
      <c r="A30" s="18">
        <v>9</v>
      </c>
      <c r="B30" s="2"/>
      <c r="C30" s="192"/>
      <c r="D30" s="190"/>
      <c r="E30" s="187"/>
      <c r="F30" s="188"/>
      <c r="G30" s="32"/>
      <c r="H30" s="33"/>
    </row>
    <row r="31" spans="1:8" ht="51" customHeight="1" thickBot="1">
      <c r="A31" s="18">
        <v>10</v>
      </c>
      <c r="B31" s="4"/>
      <c r="C31" s="192"/>
      <c r="D31" s="190"/>
      <c r="E31" s="187"/>
      <c r="F31" s="188"/>
      <c r="G31" s="32"/>
      <c r="H31" s="33"/>
    </row>
    <row r="32" spans="1:8" s="19" customFormat="1" ht="30" customHeight="1" thickBot="1">
      <c r="A32" s="203" t="s">
        <v>1</v>
      </c>
      <c r="B32" s="204"/>
      <c r="C32" s="193">
        <f>SUM(C22:C31)</f>
        <v>0</v>
      </c>
      <c r="D32" s="194">
        <f>SUM(D22:D31)</f>
        <v>0</v>
      </c>
      <c r="E32" s="34"/>
      <c r="F32" s="35"/>
      <c r="G32" s="36"/>
      <c r="H32" s="37"/>
    </row>
    <row r="33" spans="1:8">
      <c r="A33" s="20"/>
      <c r="B33" s="21"/>
      <c r="C33" s="22"/>
      <c r="D33" s="23"/>
      <c r="E33" s="21"/>
      <c r="F33" s="21"/>
      <c r="G33" s="21"/>
      <c r="H33" s="21"/>
    </row>
    <row r="34" spans="1:8">
      <c r="A34" s="20"/>
      <c r="B34" s="21"/>
      <c r="C34" s="23"/>
      <c r="D34" s="23"/>
      <c r="E34" s="21"/>
      <c r="F34" s="21"/>
      <c r="G34" s="21"/>
      <c r="H34" s="21"/>
    </row>
    <row r="35" spans="1:8">
      <c r="A35" s="20"/>
      <c r="B35" s="21"/>
      <c r="C35" s="23"/>
      <c r="D35" s="23"/>
      <c r="E35" s="21"/>
      <c r="F35" s="21"/>
      <c r="G35" s="21"/>
      <c r="H35" s="21"/>
    </row>
    <row r="36" spans="1:8">
      <c r="A36" s="20"/>
      <c r="B36" s="21"/>
      <c r="C36" s="23"/>
      <c r="D36" s="23"/>
      <c r="E36" s="21"/>
      <c r="F36" s="21"/>
      <c r="G36" s="21"/>
      <c r="H36" s="21"/>
    </row>
    <row r="37" spans="1:8">
      <c r="A37" s="20"/>
      <c r="B37" s="21"/>
      <c r="C37" s="23"/>
      <c r="D37" s="23"/>
      <c r="E37" s="21"/>
      <c r="F37" s="21"/>
      <c r="G37" s="21"/>
      <c r="H37" s="21"/>
    </row>
    <row r="38" spans="1:8">
      <c r="A38" s="20"/>
      <c r="B38" s="21"/>
      <c r="C38" s="23"/>
      <c r="D38" s="23"/>
      <c r="E38" s="21"/>
      <c r="F38" s="21"/>
      <c r="G38" s="21"/>
      <c r="H38" s="21"/>
    </row>
    <row r="39" spans="1:8">
      <c r="A39" s="20"/>
      <c r="B39" s="21"/>
      <c r="C39" s="23"/>
      <c r="D39" s="23"/>
      <c r="E39" s="21"/>
      <c r="F39" s="21"/>
      <c r="G39" s="21"/>
      <c r="H39" s="21"/>
    </row>
    <row r="40" spans="1:8">
      <c r="A40" s="20"/>
      <c r="B40" s="21"/>
      <c r="C40" s="23"/>
      <c r="D40" s="23"/>
      <c r="E40" s="21"/>
      <c r="F40" s="21"/>
      <c r="G40" s="21"/>
      <c r="H40" s="21"/>
    </row>
    <row r="41" spans="1:8">
      <c r="A41" s="20"/>
      <c r="B41" s="21"/>
      <c r="C41" s="23"/>
      <c r="D41" s="23"/>
      <c r="E41" s="21"/>
      <c r="F41" s="21"/>
      <c r="G41" s="21"/>
      <c r="H41" s="21"/>
    </row>
    <row r="42" spans="1:8">
      <c r="A42" s="20"/>
      <c r="B42" s="21"/>
      <c r="C42" s="23"/>
      <c r="D42" s="23"/>
      <c r="E42" s="21"/>
      <c r="F42" s="21"/>
      <c r="G42" s="21"/>
      <c r="H42" s="21"/>
    </row>
    <row r="43" spans="1:8">
      <c r="A43" s="20"/>
      <c r="B43" s="21"/>
      <c r="C43" s="23"/>
      <c r="D43" s="23"/>
      <c r="E43" s="21"/>
      <c r="F43" s="21"/>
      <c r="G43" s="21"/>
      <c r="H43" s="21"/>
    </row>
    <row r="44" spans="1:8">
      <c r="A44" s="20"/>
      <c r="B44" s="21"/>
      <c r="C44" s="23"/>
      <c r="D44" s="23"/>
      <c r="E44" s="21"/>
      <c r="F44" s="21"/>
      <c r="G44" s="21"/>
      <c r="H44" s="21"/>
    </row>
    <row r="45" spans="1:8">
      <c r="A45" s="20"/>
      <c r="B45" s="21"/>
      <c r="C45" s="23"/>
      <c r="D45" s="23"/>
      <c r="E45" s="21"/>
      <c r="F45" s="21"/>
      <c r="G45" s="21"/>
      <c r="H45" s="21"/>
    </row>
    <row r="46" spans="1:8">
      <c r="A46" s="20"/>
      <c r="B46" s="21"/>
      <c r="C46" s="23"/>
      <c r="D46" s="23"/>
      <c r="E46" s="21"/>
      <c r="F46" s="21"/>
      <c r="G46" s="21"/>
      <c r="H46" s="21"/>
    </row>
    <row r="47" spans="1:8">
      <c r="A47" s="20"/>
      <c r="B47" s="21"/>
      <c r="C47" s="23"/>
      <c r="D47" s="23"/>
      <c r="E47" s="21"/>
      <c r="F47" s="21"/>
      <c r="G47" s="21"/>
      <c r="H47" s="21"/>
    </row>
    <row r="48" spans="1:8">
      <c r="A48" s="20"/>
      <c r="B48" s="21"/>
      <c r="C48" s="23"/>
      <c r="D48" s="23"/>
      <c r="E48" s="21"/>
      <c r="F48" s="21"/>
      <c r="G48" s="21"/>
      <c r="H48" s="21"/>
    </row>
    <row r="49" spans="1:8">
      <c r="A49" s="20"/>
      <c r="B49" s="21"/>
      <c r="C49" s="23"/>
      <c r="D49" s="23"/>
      <c r="E49" s="21"/>
      <c r="F49" s="21"/>
      <c r="G49" s="21"/>
      <c r="H49" s="21"/>
    </row>
    <row r="50" spans="1:8">
      <c r="A50" s="20"/>
      <c r="B50" s="21"/>
      <c r="C50" s="23"/>
      <c r="D50" s="23"/>
      <c r="E50" s="21"/>
      <c r="F50" s="21"/>
      <c r="G50" s="21"/>
      <c r="H50" s="21"/>
    </row>
    <row r="51" spans="1:8">
      <c r="A51" s="20"/>
      <c r="B51" s="21"/>
      <c r="C51" s="23"/>
      <c r="D51" s="23"/>
      <c r="E51" s="21"/>
      <c r="F51" s="21"/>
      <c r="G51" s="21"/>
      <c r="H51" s="21"/>
    </row>
    <row r="52" spans="1:8">
      <c r="A52" s="20"/>
      <c r="B52" s="21"/>
      <c r="C52" s="23"/>
      <c r="D52" s="23"/>
      <c r="E52" s="21"/>
      <c r="F52" s="21"/>
      <c r="G52" s="21"/>
      <c r="H52" s="21"/>
    </row>
    <row r="53" spans="1:8">
      <c r="A53" s="20"/>
      <c r="B53" s="21"/>
      <c r="C53" s="23"/>
      <c r="D53" s="23"/>
      <c r="E53" s="21"/>
      <c r="F53" s="21"/>
      <c r="G53" s="21"/>
      <c r="H53" s="21"/>
    </row>
    <row r="54" spans="1:8">
      <c r="A54" s="20"/>
      <c r="B54" s="21"/>
      <c r="C54" s="23"/>
      <c r="D54" s="23"/>
      <c r="E54" s="21"/>
      <c r="F54" s="21"/>
      <c r="G54" s="21"/>
      <c r="H54" s="21"/>
    </row>
    <row r="55" spans="1:8">
      <c r="A55" s="20"/>
      <c r="B55" s="21"/>
      <c r="C55" s="23"/>
      <c r="D55" s="23"/>
      <c r="E55" s="21"/>
      <c r="F55" s="21"/>
      <c r="G55" s="21"/>
      <c r="H55" s="21"/>
    </row>
    <row r="56" spans="1:8">
      <c r="A56" s="20"/>
      <c r="B56" s="21"/>
      <c r="C56" s="23"/>
      <c r="D56" s="23"/>
      <c r="E56" s="21"/>
      <c r="F56" s="21"/>
      <c r="G56" s="21"/>
      <c r="H56" s="21"/>
    </row>
    <row r="57" spans="1:8">
      <c r="A57" s="20"/>
      <c r="B57" s="21"/>
      <c r="C57" s="23"/>
      <c r="D57" s="23"/>
      <c r="E57" s="21"/>
      <c r="F57" s="21"/>
      <c r="G57" s="21"/>
      <c r="H57" s="21"/>
    </row>
    <row r="58" spans="1:8">
      <c r="A58" s="20"/>
      <c r="B58" s="21"/>
      <c r="C58" s="23"/>
      <c r="D58" s="23"/>
      <c r="E58" s="21"/>
      <c r="F58" s="21"/>
      <c r="G58" s="21"/>
      <c r="H58" s="21"/>
    </row>
    <row r="59" spans="1:8">
      <c r="A59" s="20"/>
      <c r="B59" s="21"/>
      <c r="C59" s="23"/>
      <c r="D59" s="23"/>
      <c r="E59" s="21"/>
      <c r="F59" s="21"/>
      <c r="G59" s="21"/>
      <c r="H59" s="21"/>
    </row>
    <row r="60" spans="1:8">
      <c r="A60" s="20"/>
      <c r="B60" s="21"/>
      <c r="C60" s="23"/>
      <c r="D60" s="23"/>
      <c r="E60" s="21"/>
      <c r="F60" s="21"/>
      <c r="G60" s="21"/>
      <c r="H60" s="21"/>
    </row>
    <row r="61" spans="1:8">
      <c r="A61" s="20"/>
      <c r="B61" s="21"/>
      <c r="C61" s="23"/>
      <c r="D61" s="23"/>
      <c r="E61" s="21"/>
      <c r="F61" s="21"/>
      <c r="G61" s="21"/>
      <c r="H61" s="21"/>
    </row>
    <row r="62" spans="1:8">
      <c r="A62" s="20"/>
      <c r="B62" s="21"/>
      <c r="C62" s="23"/>
      <c r="D62" s="23"/>
      <c r="E62" s="21"/>
      <c r="F62" s="21"/>
      <c r="G62" s="21"/>
      <c r="H62" s="21"/>
    </row>
    <row r="63" spans="1:8">
      <c r="A63" s="20"/>
      <c r="B63" s="21"/>
      <c r="C63" s="23"/>
      <c r="D63" s="23"/>
      <c r="E63" s="21"/>
      <c r="F63" s="21"/>
      <c r="G63" s="21"/>
      <c r="H63" s="21"/>
    </row>
    <row r="64" spans="1:8">
      <c r="A64" s="20"/>
      <c r="B64" s="21"/>
      <c r="C64" s="23"/>
      <c r="D64" s="23"/>
      <c r="E64" s="21"/>
      <c r="F64" s="21"/>
      <c r="G64" s="21"/>
      <c r="H64" s="21"/>
    </row>
    <row r="65" spans="1:8">
      <c r="A65" s="20"/>
      <c r="B65" s="21"/>
      <c r="C65" s="23"/>
      <c r="D65" s="23"/>
      <c r="E65" s="21"/>
      <c r="F65" s="21"/>
      <c r="G65" s="21"/>
      <c r="H65" s="21"/>
    </row>
    <row r="66" spans="1:8">
      <c r="A66" s="20"/>
      <c r="B66" s="21"/>
      <c r="C66" s="23"/>
      <c r="D66" s="23"/>
      <c r="E66" s="21"/>
      <c r="F66" s="21"/>
      <c r="G66" s="21"/>
      <c r="H66" s="21"/>
    </row>
    <row r="67" spans="1:8">
      <c r="A67" s="20"/>
      <c r="B67" s="21"/>
      <c r="C67" s="23"/>
      <c r="D67" s="23"/>
      <c r="E67" s="21"/>
      <c r="F67" s="21"/>
      <c r="G67" s="21"/>
      <c r="H67" s="21"/>
    </row>
    <row r="68" spans="1:8">
      <c r="A68" s="20"/>
      <c r="B68" s="21"/>
      <c r="C68" s="23"/>
      <c r="D68" s="23"/>
      <c r="E68" s="21"/>
      <c r="F68" s="21"/>
      <c r="G68" s="21"/>
      <c r="H68" s="21"/>
    </row>
    <row r="69" spans="1:8">
      <c r="A69" s="20"/>
      <c r="B69" s="21"/>
      <c r="C69" s="23"/>
      <c r="D69" s="23"/>
      <c r="E69" s="21"/>
      <c r="F69" s="21"/>
      <c r="G69" s="21"/>
      <c r="H69" s="21"/>
    </row>
    <row r="70" spans="1:8">
      <c r="A70" s="20"/>
      <c r="B70" s="21"/>
      <c r="C70" s="23"/>
      <c r="D70" s="23"/>
      <c r="E70" s="21"/>
      <c r="F70" s="21"/>
      <c r="G70" s="21"/>
      <c r="H70" s="21"/>
    </row>
    <row r="71" spans="1:8">
      <c r="A71" s="20"/>
      <c r="B71" s="21"/>
      <c r="C71" s="23"/>
      <c r="D71" s="23"/>
      <c r="E71" s="21"/>
      <c r="F71" s="21"/>
      <c r="G71" s="21"/>
      <c r="H71" s="21"/>
    </row>
    <row r="72" spans="1:8">
      <c r="A72" s="20"/>
      <c r="B72" s="21"/>
      <c r="C72" s="23"/>
      <c r="D72" s="23"/>
      <c r="E72" s="21"/>
      <c r="F72" s="21"/>
      <c r="G72" s="21"/>
      <c r="H72" s="21"/>
    </row>
    <row r="73" spans="1:8">
      <c r="A73" s="20"/>
      <c r="B73" s="21"/>
      <c r="C73" s="23"/>
      <c r="D73" s="23"/>
      <c r="E73" s="21"/>
      <c r="F73" s="21"/>
      <c r="G73" s="21"/>
      <c r="H73" s="21"/>
    </row>
    <row r="74" spans="1:8">
      <c r="A74" s="20"/>
      <c r="B74" s="21"/>
      <c r="C74" s="23"/>
      <c r="D74" s="23"/>
      <c r="E74" s="21"/>
      <c r="F74" s="21"/>
      <c r="G74" s="21"/>
      <c r="H74" s="21"/>
    </row>
    <row r="75" spans="1:8">
      <c r="A75" s="20"/>
      <c r="B75" s="21"/>
      <c r="C75" s="23"/>
      <c r="D75" s="23"/>
      <c r="E75" s="21"/>
      <c r="F75" s="21"/>
      <c r="G75" s="21"/>
      <c r="H75" s="21"/>
    </row>
    <row r="76" spans="1:8">
      <c r="A76" s="20"/>
      <c r="B76" s="21"/>
      <c r="C76" s="23"/>
      <c r="D76" s="23"/>
      <c r="E76" s="21"/>
      <c r="F76" s="21"/>
      <c r="G76" s="21"/>
      <c r="H76" s="21"/>
    </row>
    <row r="77" spans="1:8">
      <c r="A77" s="20"/>
      <c r="B77" s="21"/>
      <c r="C77" s="23"/>
      <c r="D77" s="23"/>
      <c r="E77" s="21"/>
      <c r="F77" s="21"/>
      <c r="G77" s="21"/>
      <c r="H77" s="21"/>
    </row>
    <row r="78" spans="1:8">
      <c r="A78" s="20"/>
      <c r="B78" s="21"/>
      <c r="C78" s="23"/>
      <c r="D78" s="23"/>
      <c r="E78" s="21"/>
      <c r="F78" s="21"/>
      <c r="G78" s="21"/>
      <c r="H78" s="21"/>
    </row>
    <row r="79" spans="1:8">
      <c r="A79" s="20"/>
      <c r="B79" s="21"/>
      <c r="C79" s="23"/>
      <c r="D79" s="23"/>
      <c r="E79" s="21"/>
      <c r="F79" s="21"/>
      <c r="G79" s="21"/>
      <c r="H79" s="21"/>
    </row>
    <row r="80" spans="1:8">
      <c r="A80" s="20"/>
      <c r="B80" s="21"/>
      <c r="C80" s="23"/>
      <c r="D80" s="23"/>
      <c r="E80" s="21"/>
      <c r="F80" s="21"/>
      <c r="G80" s="21"/>
      <c r="H80" s="21"/>
    </row>
    <row r="81" spans="1:8">
      <c r="A81" s="20"/>
      <c r="B81" s="21"/>
      <c r="C81" s="23"/>
      <c r="D81" s="23"/>
      <c r="E81" s="21"/>
      <c r="F81" s="21"/>
      <c r="G81" s="21"/>
      <c r="H81" s="21"/>
    </row>
    <row r="82" spans="1:8">
      <c r="A82" s="20"/>
      <c r="B82" s="21"/>
      <c r="C82" s="23"/>
      <c r="D82" s="23"/>
      <c r="E82" s="21"/>
      <c r="F82" s="21"/>
      <c r="G82" s="21"/>
      <c r="H82" s="21"/>
    </row>
    <row r="83" spans="1:8">
      <c r="A83" s="20"/>
      <c r="B83" s="21"/>
      <c r="C83" s="23"/>
      <c r="D83" s="23"/>
      <c r="E83" s="21"/>
      <c r="F83" s="21"/>
      <c r="G83" s="21"/>
      <c r="H83" s="21"/>
    </row>
    <row r="84" spans="1:8">
      <c r="A84" s="20"/>
      <c r="B84" s="21"/>
      <c r="C84" s="23"/>
      <c r="D84" s="23"/>
      <c r="E84" s="21"/>
      <c r="F84" s="21"/>
      <c r="G84" s="21"/>
      <c r="H84" s="21"/>
    </row>
    <row r="85" spans="1:8">
      <c r="A85" s="20"/>
      <c r="B85" s="21"/>
      <c r="C85" s="23"/>
      <c r="D85" s="23"/>
      <c r="E85" s="21"/>
      <c r="F85" s="21"/>
      <c r="G85" s="21"/>
      <c r="H85" s="21"/>
    </row>
    <row r="86" spans="1:8">
      <c r="A86" s="20"/>
      <c r="B86" s="21"/>
      <c r="C86" s="23"/>
      <c r="D86" s="23"/>
      <c r="E86" s="21"/>
      <c r="F86" s="21"/>
      <c r="G86" s="21"/>
      <c r="H86" s="21"/>
    </row>
    <row r="87" spans="1:8">
      <c r="A87" s="20"/>
      <c r="B87" s="21"/>
      <c r="C87" s="23"/>
      <c r="D87" s="23"/>
      <c r="E87" s="21"/>
      <c r="F87" s="21"/>
      <c r="G87" s="21"/>
      <c r="H87" s="21"/>
    </row>
    <row r="88" spans="1:8">
      <c r="A88" s="20"/>
      <c r="B88" s="21"/>
      <c r="C88" s="23"/>
      <c r="D88" s="23"/>
      <c r="E88" s="21"/>
      <c r="F88" s="21"/>
      <c r="G88" s="21"/>
      <c r="H88" s="21"/>
    </row>
    <row r="89" spans="1:8">
      <c r="A89" s="20"/>
      <c r="B89" s="21"/>
      <c r="C89" s="23"/>
      <c r="D89" s="23"/>
      <c r="E89" s="21"/>
      <c r="F89" s="21"/>
      <c r="G89" s="21"/>
      <c r="H89" s="21"/>
    </row>
    <row r="90" spans="1:8">
      <c r="A90" s="20"/>
      <c r="B90" s="21"/>
      <c r="C90" s="23"/>
      <c r="D90" s="23"/>
      <c r="E90" s="21"/>
      <c r="F90" s="21"/>
      <c r="G90" s="21"/>
      <c r="H90" s="21"/>
    </row>
    <row r="91" spans="1:8">
      <c r="A91" s="20"/>
      <c r="B91" s="21"/>
      <c r="C91" s="23"/>
      <c r="D91" s="23"/>
      <c r="E91" s="21"/>
      <c r="F91" s="21"/>
      <c r="G91" s="21"/>
      <c r="H91" s="21"/>
    </row>
    <row r="92" spans="1:8">
      <c r="A92" s="20"/>
      <c r="B92" s="21"/>
      <c r="C92" s="23"/>
      <c r="D92" s="23"/>
      <c r="E92" s="21"/>
      <c r="F92" s="21"/>
      <c r="G92" s="21"/>
      <c r="H92" s="21"/>
    </row>
    <row r="93" spans="1:8">
      <c r="A93" s="20"/>
      <c r="B93" s="21"/>
      <c r="C93" s="23"/>
      <c r="D93" s="23"/>
      <c r="E93" s="21"/>
      <c r="F93" s="21"/>
      <c r="G93" s="21"/>
      <c r="H93" s="21"/>
    </row>
    <row r="94" spans="1:8">
      <c r="A94" s="20"/>
      <c r="B94" s="21"/>
      <c r="C94" s="23"/>
      <c r="D94" s="23"/>
      <c r="E94" s="21"/>
      <c r="F94" s="21"/>
      <c r="G94" s="21"/>
      <c r="H94" s="21"/>
    </row>
    <row r="95" spans="1:8">
      <c r="A95" s="20"/>
      <c r="B95" s="21"/>
      <c r="C95" s="23"/>
      <c r="D95" s="23"/>
      <c r="E95" s="21"/>
      <c r="F95" s="21"/>
      <c r="G95" s="21"/>
      <c r="H95" s="21"/>
    </row>
    <row r="96" spans="1:8">
      <c r="A96" s="20"/>
      <c r="B96" s="21"/>
      <c r="C96" s="23"/>
      <c r="D96" s="23"/>
      <c r="E96" s="21"/>
      <c r="F96" s="21"/>
      <c r="G96" s="21"/>
      <c r="H96" s="21"/>
    </row>
    <row r="97" spans="1:8">
      <c r="A97" s="20"/>
      <c r="B97" s="21"/>
      <c r="C97" s="23"/>
      <c r="D97" s="23"/>
      <c r="E97" s="21"/>
      <c r="F97" s="21"/>
      <c r="G97" s="21"/>
      <c r="H97" s="21"/>
    </row>
    <row r="98" spans="1:8">
      <c r="A98" s="20"/>
      <c r="B98" s="21"/>
      <c r="C98" s="23"/>
      <c r="D98" s="23"/>
      <c r="E98" s="21"/>
      <c r="F98" s="21"/>
      <c r="G98" s="21"/>
      <c r="H98" s="21"/>
    </row>
    <row r="99" spans="1:8">
      <c r="A99" s="20"/>
      <c r="B99" s="21"/>
      <c r="C99" s="23"/>
      <c r="D99" s="23"/>
      <c r="E99" s="21"/>
      <c r="F99" s="21"/>
      <c r="G99" s="21"/>
      <c r="H99" s="21"/>
    </row>
    <row r="100" spans="1:8">
      <c r="A100" s="20"/>
      <c r="B100" s="21"/>
      <c r="C100" s="23"/>
      <c r="D100" s="23"/>
      <c r="E100" s="21"/>
      <c r="F100" s="21"/>
      <c r="G100" s="21"/>
      <c r="H100" s="21"/>
    </row>
    <row r="101" spans="1:8">
      <c r="A101" s="20"/>
      <c r="B101" s="21"/>
      <c r="C101" s="23"/>
      <c r="D101" s="23"/>
      <c r="E101" s="21"/>
      <c r="F101" s="21"/>
      <c r="G101" s="21"/>
      <c r="H101" s="21"/>
    </row>
    <row r="102" spans="1:8">
      <c r="A102" s="20"/>
      <c r="B102" s="21"/>
      <c r="C102" s="23"/>
      <c r="D102" s="23"/>
      <c r="E102" s="21"/>
      <c r="F102" s="21"/>
      <c r="G102" s="21"/>
      <c r="H102" s="21"/>
    </row>
    <row r="103" spans="1:8">
      <c r="A103" s="20"/>
      <c r="B103" s="21"/>
      <c r="C103" s="23"/>
      <c r="D103" s="23"/>
      <c r="E103" s="21"/>
      <c r="F103" s="21"/>
      <c r="G103" s="21"/>
      <c r="H103" s="21"/>
    </row>
    <row r="104" spans="1:8">
      <c r="A104" s="20"/>
      <c r="B104" s="21"/>
      <c r="C104" s="23"/>
      <c r="D104" s="23"/>
      <c r="E104" s="21"/>
      <c r="F104" s="21"/>
      <c r="G104" s="21"/>
      <c r="H104" s="21"/>
    </row>
    <row r="105" spans="1:8">
      <c r="A105" s="20"/>
      <c r="B105" s="21"/>
      <c r="C105" s="23"/>
      <c r="D105" s="23"/>
      <c r="E105" s="21"/>
      <c r="F105" s="21"/>
      <c r="G105" s="21"/>
      <c r="H105" s="21"/>
    </row>
    <row r="106" spans="1:8">
      <c r="A106" s="20"/>
      <c r="B106" s="21"/>
      <c r="C106" s="23"/>
      <c r="D106" s="23"/>
      <c r="E106" s="21"/>
      <c r="F106" s="21"/>
      <c r="G106" s="21"/>
      <c r="H106" s="21"/>
    </row>
    <row r="107" spans="1:8">
      <c r="A107" s="20"/>
      <c r="B107" s="21"/>
      <c r="C107" s="23"/>
      <c r="D107" s="23"/>
      <c r="E107" s="21"/>
      <c r="F107" s="21"/>
      <c r="G107" s="21"/>
      <c r="H107" s="21"/>
    </row>
    <row r="108" spans="1:8">
      <c r="A108" s="20"/>
      <c r="B108" s="21"/>
      <c r="C108" s="23"/>
      <c r="D108" s="23"/>
      <c r="E108" s="21"/>
      <c r="F108" s="21"/>
      <c r="G108" s="21"/>
      <c r="H108" s="21"/>
    </row>
    <row r="109" spans="1:8">
      <c r="A109" s="20"/>
      <c r="B109" s="21"/>
      <c r="C109" s="23"/>
      <c r="D109" s="23"/>
      <c r="E109" s="21"/>
      <c r="F109" s="21"/>
      <c r="G109" s="21"/>
      <c r="H109" s="21"/>
    </row>
    <row r="110" spans="1:8">
      <c r="A110" s="20"/>
      <c r="B110" s="21"/>
      <c r="C110" s="23"/>
      <c r="D110" s="23"/>
      <c r="E110" s="21"/>
      <c r="F110" s="21"/>
      <c r="G110" s="21"/>
      <c r="H110" s="21"/>
    </row>
    <row r="111" spans="1:8">
      <c r="A111" s="20"/>
      <c r="B111" s="21"/>
      <c r="C111" s="23"/>
      <c r="D111" s="23"/>
      <c r="E111" s="21"/>
      <c r="F111" s="21"/>
      <c r="G111" s="21"/>
      <c r="H111" s="21"/>
    </row>
    <row r="112" spans="1:8">
      <c r="A112" s="20"/>
      <c r="B112" s="21"/>
      <c r="C112" s="23"/>
      <c r="D112" s="23"/>
      <c r="E112" s="21"/>
      <c r="F112" s="21"/>
      <c r="G112" s="21"/>
      <c r="H112" s="21"/>
    </row>
    <row r="113" spans="1:8">
      <c r="A113" s="20"/>
      <c r="B113" s="21"/>
      <c r="C113" s="23"/>
      <c r="D113" s="23"/>
      <c r="E113" s="21"/>
      <c r="F113" s="21"/>
      <c r="G113" s="21"/>
      <c r="H113" s="21"/>
    </row>
    <row r="114" spans="1:8">
      <c r="A114" s="20"/>
      <c r="B114" s="21"/>
      <c r="C114" s="23"/>
      <c r="D114" s="23"/>
      <c r="E114" s="21"/>
      <c r="F114" s="21"/>
      <c r="G114" s="21"/>
      <c r="H114" s="21"/>
    </row>
    <row r="115" spans="1:8">
      <c r="A115" s="20"/>
      <c r="B115" s="21"/>
      <c r="C115" s="23"/>
      <c r="D115" s="23"/>
      <c r="E115" s="21"/>
      <c r="F115" s="21"/>
      <c r="G115" s="21"/>
      <c r="H115" s="21"/>
    </row>
    <row r="116" spans="1:8">
      <c r="A116" s="20"/>
      <c r="B116" s="21"/>
      <c r="C116" s="23"/>
      <c r="D116" s="23"/>
      <c r="E116" s="21"/>
      <c r="F116" s="21"/>
      <c r="G116" s="21"/>
      <c r="H116" s="21"/>
    </row>
    <row r="117" spans="1:8">
      <c r="A117" s="20"/>
      <c r="B117" s="21"/>
      <c r="C117" s="23"/>
      <c r="D117" s="23"/>
      <c r="E117" s="21"/>
      <c r="F117" s="21"/>
      <c r="G117" s="21"/>
      <c r="H117" s="21"/>
    </row>
    <row r="118" spans="1:8">
      <c r="A118" s="20"/>
      <c r="B118" s="21"/>
      <c r="C118" s="23"/>
      <c r="D118" s="23"/>
      <c r="E118" s="21"/>
      <c r="F118" s="21"/>
      <c r="G118" s="21"/>
      <c r="H118" s="21"/>
    </row>
    <row r="119" spans="1:8">
      <c r="A119" s="20"/>
      <c r="B119" s="21"/>
      <c r="C119" s="23"/>
      <c r="D119" s="23"/>
      <c r="E119" s="21"/>
      <c r="F119" s="21"/>
      <c r="G119" s="21"/>
      <c r="H119" s="21"/>
    </row>
    <row r="120" spans="1:8">
      <c r="A120" s="20"/>
      <c r="B120" s="21"/>
      <c r="C120" s="23"/>
      <c r="D120" s="23"/>
      <c r="E120" s="21"/>
      <c r="F120" s="21"/>
      <c r="G120" s="21"/>
      <c r="H120" s="21"/>
    </row>
    <row r="121" spans="1:8">
      <c r="A121" s="20"/>
      <c r="B121" s="21"/>
      <c r="C121" s="23"/>
      <c r="D121" s="23"/>
      <c r="E121" s="21"/>
      <c r="F121" s="21"/>
      <c r="G121" s="21"/>
      <c r="H121" s="21"/>
    </row>
    <row r="122" spans="1:8">
      <c r="A122" s="20"/>
      <c r="B122" s="21"/>
      <c r="C122" s="23"/>
      <c r="D122" s="23"/>
      <c r="E122" s="21"/>
      <c r="F122" s="21"/>
      <c r="G122" s="21"/>
      <c r="H122" s="21"/>
    </row>
    <row r="123" spans="1:8">
      <c r="A123" s="20"/>
      <c r="B123" s="21"/>
      <c r="C123" s="23"/>
      <c r="D123" s="23"/>
      <c r="E123" s="21"/>
      <c r="F123" s="21"/>
      <c r="G123" s="21"/>
      <c r="H123" s="21"/>
    </row>
    <row r="124" spans="1:8">
      <c r="A124" s="20"/>
      <c r="B124" s="21"/>
      <c r="C124" s="23"/>
      <c r="D124" s="23"/>
      <c r="E124" s="21"/>
      <c r="F124" s="21"/>
      <c r="G124" s="21"/>
      <c r="H124" s="21"/>
    </row>
    <row r="125" spans="1:8">
      <c r="A125" s="20"/>
      <c r="B125" s="21"/>
      <c r="C125" s="23"/>
      <c r="D125" s="23"/>
      <c r="E125" s="21"/>
      <c r="F125" s="21"/>
      <c r="G125" s="21"/>
      <c r="H125" s="21"/>
    </row>
    <row r="126" spans="1:8">
      <c r="A126" s="20"/>
      <c r="B126" s="21"/>
      <c r="C126" s="23"/>
      <c r="D126" s="23"/>
      <c r="E126" s="21"/>
      <c r="F126" s="21"/>
      <c r="G126" s="21"/>
      <c r="H126" s="21"/>
    </row>
    <row r="127" spans="1:8">
      <c r="A127" s="20"/>
      <c r="B127" s="21"/>
      <c r="C127" s="23"/>
      <c r="D127" s="23"/>
      <c r="E127" s="21"/>
      <c r="F127" s="21"/>
      <c r="G127" s="21"/>
      <c r="H127" s="21"/>
    </row>
    <row r="128" spans="1:8">
      <c r="A128" s="20"/>
      <c r="B128" s="21"/>
      <c r="C128" s="23"/>
      <c r="D128" s="23"/>
      <c r="E128" s="21"/>
      <c r="F128" s="21"/>
      <c r="G128" s="21"/>
      <c r="H128" s="21"/>
    </row>
    <row r="129" spans="1:8">
      <c r="A129" s="20"/>
      <c r="B129" s="21"/>
      <c r="C129" s="23"/>
      <c r="D129" s="23"/>
      <c r="E129" s="21"/>
      <c r="F129" s="21"/>
      <c r="G129" s="21"/>
      <c r="H129" s="21"/>
    </row>
    <row r="130" spans="1:8">
      <c r="A130" s="20"/>
      <c r="B130" s="21"/>
      <c r="C130" s="23"/>
      <c r="D130" s="23"/>
      <c r="E130" s="21"/>
      <c r="F130" s="21"/>
      <c r="G130" s="21"/>
      <c r="H130" s="21"/>
    </row>
    <row r="131" spans="1:8">
      <c r="A131" s="20"/>
      <c r="B131" s="21"/>
      <c r="C131" s="23"/>
      <c r="D131" s="23"/>
      <c r="E131" s="21"/>
      <c r="F131" s="21"/>
      <c r="G131" s="21"/>
      <c r="H131" s="21"/>
    </row>
    <row r="132" spans="1:8">
      <c r="A132" s="20"/>
      <c r="B132" s="21"/>
      <c r="C132" s="23"/>
      <c r="D132" s="23"/>
      <c r="E132" s="21"/>
      <c r="F132" s="21"/>
      <c r="G132" s="21"/>
      <c r="H132" s="21"/>
    </row>
    <row r="133" spans="1:8">
      <c r="A133" s="20"/>
      <c r="B133" s="21"/>
      <c r="C133" s="23"/>
      <c r="D133" s="23"/>
      <c r="E133" s="21"/>
      <c r="F133" s="21"/>
      <c r="G133" s="21"/>
      <c r="H133" s="21"/>
    </row>
    <row r="134" spans="1:8">
      <c r="A134" s="20"/>
      <c r="B134" s="21"/>
      <c r="C134" s="23"/>
      <c r="D134" s="23"/>
      <c r="E134" s="21"/>
      <c r="F134" s="21"/>
      <c r="G134" s="21"/>
      <c r="H134" s="21"/>
    </row>
    <row r="135" spans="1:8">
      <c r="A135" s="20"/>
      <c r="B135" s="21"/>
      <c r="C135" s="23"/>
      <c r="D135" s="23"/>
      <c r="E135" s="21"/>
      <c r="F135" s="21"/>
      <c r="G135" s="21"/>
      <c r="H135" s="21"/>
    </row>
    <row r="136" spans="1:8">
      <c r="A136" s="20"/>
      <c r="B136" s="21"/>
      <c r="C136" s="23"/>
      <c r="D136" s="23"/>
      <c r="E136" s="21"/>
      <c r="F136" s="21"/>
      <c r="G136" s="21"/>
      <c r="H136" s="21"/>
    </row>
    <row r="137" spans="1:8">
      <c r="A137" s="20"/>
      <c r="B137" s="21"/>
      <c r="C137" s="23"/>
      <c r="D137" s="23"/>
      <c r="E137" s="21"/>
      <c r="F137" s="21"/>
      <c r="G137" s="21"/>
      <c r="H137" s="21"/>
    </row>
    <row r="138" spans="1:8">
      <c r="A138" s="20"/>
      <c r="B138" s="21"/>
      <c r="C138" s="23"/>
      <c r="D138" s="23"/>
      <c r="E138" s="21"/>
      <c r="F138" s="21"/>
      <c r="G138" s="21"/>
      <c r="H138" s="21"/>
    </row>
    <row r="139" spans="1:8">
      <c r="A139" s="20"/>
      <c r="B139" s="21"/>
      <c r="C139" s="23"/>
      <c r="D139" s="23"/>
      <c r="E139" s="21"/>
      <c r="F139" s="21"/>
      <c r="G139" s="21"/>
      <c r="H139" s="21"/>
    </row>
    <row r="140" spans="1:8">
      <c r="A140" s="20"/>
      <c r="B140" s="21"/>
      <c r="C140" s="23"/>
      <c r="D140" s="23"/>
      <c r="E140" s="21"/>
      <c r="F140" s="21"/>
      <c r="G140" s="21"/>
      <c r="H140" s="21"/>
    </row>
    <row r="141" spans="1:8">
      <c r="A141" s="20"/>
      <c r="B141" s="21"/>
      <c r="C141" s="23"/>
      <c r="D141" s="23"/>
      <c r="E141" s="21"/>
      <c r="F141" s="21"/>
      <c r="G141" s="21"/>
      <c r="H141" s="21"/>
    </row>
    <row r="142" spans="1:8">
      <c r="A142" s="20"/>
      <c r="B142" s="21"/>
      <c r="C142" s="23"/>
      <c r="D142" s="23"/>
      <c r="E142" s="21"/>
      <c r="F142" s="21"/>
      <c r="G142" s="21"/>
      <c r="H142" s="21"/>
    </row>
    <row r="143" spans="1:8">
      <c r="A143" s="20"/>
      <c r="B143" s="21"/>
      <c r="C143" s="23"/>
      <c r="D143" s="23"/>
      <c r="E143" s="21"/>
      <c r="F143" s="21"/>
      <c r="G143" s="21"/>
      <c r="H143" s="21"/>
    </row>
    <row r="144" spans="1:8">
      <c r="A144" s="20"/>
      <c r="B144" s="21"/>
      <c r="C144" s="23"/>
      <c r="D144" s="23"/>
      <c r="E144" s="21"/>
      <c r="F144" s="21"/>
      <c r="G144" s="21"/>
      <c r="H144" s="21"/>
    </row>
    <row r="145" spans="1:8">
      <c r="A145" s="20"/>
      <c r="B145" s="21"/>
      <c r="C145" s="23"/>
      <c r="D145" s="23"/>
      <c r="E145" s="21"/>
      <c r="F145" s="21"/>
      <c r="G145" s="21"/>
      <c r="H145" s="21"/>
    </row>
    <row r="146" spans="1:8">
      <c r="A146" s="20"/>
      <c r="B146" s="21"/>
      <c r="C146" s="23"/>
      <c r="D146" s="23"/>
      <c r="E146" s="21"/>
      <c r="F146" s="21"/>
      <c r="G146" s="21"/>
      <c r="H146" s="21"/>
    </row>
    <row r="147" spans="1:8">
      <c r="A147" s="20"/>
      <c r="B147" s="21"/>
      <c r="C147" s="23"/>
      <c r="D147" s="23"/>
      <c r="E147" s="21"/>
      <c r="F147" s="21"/>
      <c r="G147" s="21"/>
      <c r="H147" s="21"/>
    </row>
    <row r="148" spans="1:8">
      <c r="A148" s="20"/>
      <c r="B148" s="21"/>
      <c r="C148" s="23"/>
      <c r="D148" s="23"/>
      <c r="E148" s="21"/>
      <c r="F148" s="21"/>
      <c r="G148" s="21"/>
      <c r="H148" s="21"/>
    </row>
    <row r="149" spans="1:8">
      <c r="A149" s="20"/>
      <c r="B149" s="21"/>
      <c r="C149" s="23"/>
      <c r="D149" s="23"/>
      <c r="E149" s="21"/>
      <c r="F149" s="21"/>
      <c r="G149" s="21"/>
      <c r="H149" s="21"/>
    </row>
    <row r="150" spans="1:8">
      <c r="A150" s="20"/>
      <c r="B150" s="21"/>
      <c r="C150" s="23"/>
      <c r="D150" s="23"/>
      <c r="E150" s="21"/>
      <c r="F150" s="21"/>
      <c r="G150" s="21"/>
      <c r="H150" s="21"/>
    </row>
    <row r="151" spans="1:8">
      <c r="A151" s="20"/>
      <c r="B151" s="21"/>
      <c r="C151" s="23"/>
      <c r="D151" s="23"/>
      <c r="E151" s="21"/>
      <c r="F151" s="21"/>
      <c r="G151" s="21"/>
      <c r="H151" s="21"/>
    </row>
    <row r="152" spans="1:8">
      <c r="A152" s="20"/>
      <c r="B152" s="21"/>
      <c r="C152" s="23"/>
      <c r="D152" s="23"/>
      <c r="E152" s="21"/>
      <c r="F152" s="21"/>
      <c r="G152" s="21"/>
      <c r="H152" s="21"/>
    </row>
    <row r="153" spans="1:8">
      <c r="A153" s="20"/>
      <c r="B153" s="21"/>
      <c r="C153" s="23"/>
      <c r="D153" s="23"/>
      <c r="E153" s="21"/>
      <c r="F153" s="21"/>
      <c r="G153" s="21"/>
      <c r="H153" s="21"/>
    </row>
    <row r="154" spans="1:8">
      <c r="A154" s="20"/>
      <c r="B154" s="21"/>
      <c r="C154" s="23"/>
      <c r="D154" s="23"/>
      <c r="E154" s="21"/>
      <c r="F154" s="21"/>
      <c r="G154" s="21"/>
      <c r="H154" s="21"/>
    </row>
    <row r="155" spans="1:8">
      <c r="A155" s="20"/>
      <c r="B155" s="21"/>
      <c r="C155" s="23"/>
      <c r="D155" s="23"/>
      <c r="E155" s="21"/>
      <c r="F155" s="21"/>
      <c r="G155" s="21"/>
      <c r="H155" s="21"/>
    </row>
    <row r="156" spans="1:8">
      <c r="A156" s="20"/>
      <c r="B156" s="21"/>
      <c r="C156" s="23"/>
      <c r="D156" s="23"/>
      <c r="E156" s="21"/>
      <c r="F156" s="21"/>
      <c r="G156" s="21"/>
      <c r="H156" s="21"/>
    </row>
    <row r="157" spans="1:8">
      <c r="A157" s="20"/>
      <c r="B157" s="21"/>
      <c r="C157" s="23"/>
      <c r="D157" s="23"/>
      <c r="E157" s="21"/>
      <c r="F157" s="21"/>
      <c r="G157" s="21"/>
      <c r="H157" s="21"/>
    </row>
    <row r="158" spans="1:8">
      <c r="A158" s="20"/>
      <c r="B158" s="21"/>
      <c r="C158" s="23"/>
      <c r="D158" s="23"/>
      <c r="E158" s="21"/>
      <c r="F158" s="21"/>
      <c r="G158" s="21"/>
      <c r="H158" s="21"/>
    </row>
    <row r="159" spans="1:8">
      <c r="A159" s="20"/>
      <c r="B159" s="21"/>
      <c r="C159" s="23"/>
      <c r="D159" s="23"/>
      <c r="E159" s="21"/>
      <c r="F159" s="21"/>
      <c r="G159" s="21"/>
      <c r="H159" s="21"/>
    </row>
    <row r="160" spans="1:8">
      <c r="A160" s="20"/>
      <c r="B160" s="21"/>
      <c r="C160" s="23"/>
      <c r="D160" s="23"/>
      <c r="E160" s="21"/>
      <c r="F160" s="21"/>
      <c r="G160" s="21"/>
      <c r="H160" s="21"/>
    </row>
    <row r="161" spans="1:8">
      <c r="A161" s="20"/>
      <c r="B161" s="21"/>
      <c r="C161" s="23"/>
      <c r="D161" s="23"/>
      <c r="E161" s="21"/>
      <c r="F161" s="21"/>
      <c r="G161" s="21"/>
      <c r="H161" s="21"/>
    </row>
    <row r="162" spans="1:8">
      <c r="A162" s="20"/>
      <c r="B162" s="21"/>
      <c r="C162" s="23"/>
      <c r="D162" s="23"/>
      <c r="E162" s="21"/>
      <c r="F162" s="21"/>
      <c r="G162" s="21"/>
      <c r="H162" s="21"/>
    </row>
    <row r="163" spans="1:8">
      <c r="A163" s="20"/>
      <c r="B163" s="21"/>
      <c r="C163" s="23"/>
      <c r="D163" s="23"/>
      <c r="E163" s="21"/>
      <c r="F163" s="21"/>
      <c r="G163" s="21"/>
      <c r="H163" s="21"/>
    </row>
    <row r="164" spans="1:8">
      <c r="A164" s="20"/>
      <c r="B164" s="21"/>
      <c r="C164" s="23"/>
      <c r="D164" s="23"/>
      <c r="E164" s="21"/>
      <c r="F164" s="21"/>
      <c r="G164" s="21"/>
      <c r="H164" s="21"/>
    </row>
    <row r="165" spans="1:8">
      <c r="A165" s="20"/>
      <c r="B165" s="21"/>
      <c r="C165" s="23"/>
      <c r="D165" s="23"/>
      <c r="E165" s="21"/>
      <c r="F165" s="21"/>
      <c r="G165" s="21"/>
      <c r="H165" s="21"/>
    </row>
    <row r="166" spans="1:8">
      <c r="A166" s="20"/>
      <c r="B166" s="21"/>
      <c r="C166" s="23"/>
      <c r="D166" s="23"/>
      <c r="E166" s="21"/>
      <c r="F166" s="21"/>
      <c r="G166" s="21"/>
      <c r="H166" s="21"/>
    </row>
    <row r="167" spans="1:8">
      <c r="A167" s="20"/>
      <c r="B167" s="21"/>
      <c r="C167" s="23"/>
      <c r="D167" s="23"/>
      <c r="E167" s="21"/>
      <c r="F167" s="21"/>
      <c r="G167" s="21"/>
      <c r="H167" s="21"/>
    </row>
    <row r="168" spans="1:8">
      <c r="A168" s="20"/>
      <c r="B168" s="21"/>
      <c r="C168" s="23"/>
      <c r="D168" s="23"/>
      <c r="E168" s="21"/>
      <c r="F168" s="21"/>
      <c r="G168" s="21"/>
      <c r="H168" s="21"/>
    </row>
    <row r="169" spans="1:8">
      <c r="A169" s="20"/>
      <c r="B169" s="21"/>
      <c r="C169" s="23"/>
      <c r="D169" s="23"/>
      <c r="E169" s="21"/>
      <c r="F169" s="21"/>
      <c r="G169" s="21"/>
      <c r="H169" s="21"/>
    </row>
    <row r="170" spans="1:8">
      <c r="A170" s="20"/>
      <c r="B170" s="21"/>
      <c r="C170" s="23"/>
      <c r="D170" s="23"/>
      <c r="E170" s="21"/>
      <c r="F170" s="21"/>
      <c r="G170" s="21"/>
      <c r="H170" s="21"/>
    </row>
    <row r="171" spans="1:8">
      <c r="A171" s="20"/>
      <c r="B171" s="21"/>
      <c r="C171" s="23"/>
      <c r="D171" s="23"/>
      <c r="E171" s="21"/>
      <c r="F171" s="21"/>
      <c r="G171" s="21"/>
      <c r="H171" s="21"/>
    </row>
    <row r="172" spans="1:8">
      <c r="A172" s="20"/>
      <c r="B172" s="21"/>
      <c r="C172" s="23"/>
      <c r="D172" s="23"/>
      <c r="E172" s="21"/>
      <c r="F172" s="21"/>
      <c r="G172" s="21"/>
      <c r="H172" s="21"/>
    </row>
    <row r="173" spans="1:8">
      <c r="A173" s="20"/>
      <c r="B173" s="21"/>
      <c r="C173" s="23"/>
      <c r="D173" s="23"/>
      <c r="E173" s="21"/>
      <c r="F173" s="21"/>
      <c r="G173" s="21"/>
      <c r="H173" s="21"/>
    </row>
    <row r="174" spans="1:8">
      <c r="A174" s="20"/>
      <c r="B174" s="21"/>
      <c r="C174" s="23"/>
      <c r="D174" s="23"/>
      <c r="E174" s="21"/>
      <c r="F174" s="21"/>
      <c r="G174" s="21"/>
      <c r="H174" s="21"/>
    </row>
    <row r="175" spans="1:8">
      <c r="A175" s="20"/>
      <c r="B175" s="21"/>
      <c r="C175" s="23"/>
      <c r="D175" s="23"/>
      <c r="E175" s="21"/>
      <c r="F175" s="21"/>
      <c r="G175" s="21"/>
      <c r="H175" s="21"/>
    </row>
    <row r="176" spans="1:8">
      <c r="A176" s="20"/>
      <c r="B176" s="21"/>
      <c r="C176" s="23"/>
      <c r="D176" s="23"/>
      <c r="E176" s="21"/>
      <c r="F176" s="21"/>
      <c r="G176" s="21"/>
      <c r="H176" s="21"/>
    </row>
    <row r="177" spans="1:8">
      <c r="A177" s="20"/>
      <c r="B177" s="21"/>
      <c r="C177" s="23"/>
      <c r="D177" s="23"/>
      <c r="E177" s="21"/>
      <c r="F177" s="21"/>
      <c r="G177" s="21"/>
      <c r="H177" s="21"/>
    </row>
    <row r="178" spans="1:8">
      <c r="A178" s="20"/>
      <c r="B178" s="21"/>
      <c r="C178" s="23"/>
      <c r="D178" s="23"/>
      <c r="E178" s="21"/>
      <c r="F178" s="21"/>
      <c r="G178" s="21"/>
      <c r="H178" s="21"/>
    </row>
    <row r="179" spans="1:8">
      <c r="A179" s="20"/>
      <c r="B179" s="21"/>
      <c r="C179" s="23"/>
      <c r="D179" s="23"/>
      <c r="E179" s="21"/>
      <c r="F179" s="21"/>
      <c r="G179" s="21"/>
      <c r="H179" s="21"/>
    </row>
    <row r="180" spans="1:8">
      <c r="A180" s="20"/>
      <c r="B180" s="21"/>
      <c r="C180" s="23"/>
      <c r="D180" s="23"/>
      <c r="E180" s="21"/>
      <c r="F180" s="21"/>
      <c r="G180" s="21"/>
      <c r="H180" s="21"/>
    </row>
    <row r="181" spans="1:8">
      <c r="A181" s="20"/>
      <c r="B181" s="21"/>
      <c r="C181" s="23"/>
      <c r="D181" s="23"/>
      <c r="E181" s="21"/>
      <c r="F181" s="21"/>
      <c r="G181" s="21"/>
      <c r="H181" s="21"/>
    </row>
    <row r="182" spans="1:8">
      <c r="A182" s="20"/>
      <c r="B182" s="21"/>
      <c r="C182" s="23"/>
      <c r="D182" s="23"/>
      <c r="E182" s="21"/>
      <c r="F182" s="21"/>
      <c r="G182" s="21"/>
      <c r="H182" s="21"/>
    </row>
    <row r="183" spans="1:8">
      <c r="A183" s="20"/>
      <c r="B183" s="21"/>
      <c r="C183" s="23"/>
      <c r="D183" s="23"/>
      <c r="E183" s="21"/>
      <c r="F183" s="21"/>
      <c r="G183" s="21"/>
      <c r="H183" s="21"/>
    </row>
    <row r="184" spans="1:8">
      <c r="A184" s="20"/>
      <c r="B184" s="21"/>
      <c r="C184" s="23"/>
      <c r="D184" s="23"/>
      <c r="E184" s="21"/>
      <c r="F184" s="21"/>
      <c r="G184" s="21"/>
      <c r="H184" s="21"/>
    </row>
    <row r="185" spans="1:8">
      <c r="A185" s="20"/>
      <c r="B185" s="21"/>
      <c r="C185" s="23"/>
      <c r="D185" s="23"/>
      <c r="E185" s="21"/>
      <c r="F185" s="21"/>
      <c r="G185" s="21"/>
      <c r="H185" s="21"/>
    </row>
    <row r="186" spans="1:8">
      <c r="A186" s="20"/>
      <c r="B186" s="21"/>
      <c r="C186" s="23"/>
      <c r="D186" s="23"/>
      <c r="E186" s="21"/>
      <c r="F186" s="21"/>
      <c r="G186" s="21"/>
      <c r="H186" s="21"/>
    </row>
    <row r="187" spans="1:8">
      <c r="A187" s="20"/>
      <c r="B187" s="21"/>
      <c r="C187" s="23"/>
      <c r="D187" s="23"/>
      <c r="E187" s="21"/>
      <c r="F187" s="21"/>
      <c r="G187" s="21"/>
      <c r="H187" s="21"/>
    </row>
    <row r="188" spans="1:8">
      <c r="A188" s="20"/>
      <c r="B188" s="21"/>
      <c r="C188" s="23"/>
      <c r="D188" s="23"/>
      <c r="E188" s="21"/>
      <c r="F188" s="21"/>
      <c r="G188" s="21"/>
      <c r="H188" s="21"/>
    </row>
    <row r="189" spans="1:8">
      <c r="A189" s="20"/>
      <c r="B189" s="21"/>
      <c r="C189" s="23"/>
      <c r="D189" s="23"/>
      <c r="E189" s="21"/>
      <c r="F189" s="21"/>
      <c r="G189" s="21"/>
      <c r="H189" s="21"/>
    </row>
    <row r="190" spans="1:8">
      <c r="A190" s="20"/>
      <c r="B190" s="21"/>
      <c r="C190" s="23"/>
      <c r="D190" s="23"/>
      <c r="E190" s="21"/>
      <c r="F190" s="21"/>
      <c r="G190" s="21"/>
      <c r="H190" s="21"/>
    </row>
    <row r="191" spans="1:8">
      <c r="A191" s="20"/>
      <c r="B191" s="21"/>
      <c r="C191" s="23"/>
      <c r="D191" s="23"/>
      <c r="E191" s="21"/>
      <c r="F191" s="21"/>
      <c r="G191" s="21"/>
      <c r="H191" s="21"/>
    </row>
    <row r="192" spans="1:8">
      <c r="A192" s="20"/>
      <c r="B192" s="21"/>
      <c r="C192" s="23"/>
      <c r="D192" s="23"/>
      <c r="E192" s="21"/>
      <c r="F192" s="21"/>
      <c r="G192" s="21"/>
      <c r="H192" s="21"/>
    </row>
    <row r="193" spans="1:8">
      <c r="A193" s="20"/>
      <c r="B193" s="21"/>
      <c r="C193" s="23"/>
      <c r="D193" s="23"/>
      <c r="E193" s="21"/>
      <c r="F193" s="21"/>
      <c r="G193" s="21"/>
      <c r="H193" s="21"/>
    </row>
    <row r="194" spans="1:8">
      <c r="A194" s="20"/>
      <c r="B194" s="21"/>
      <c r="C194" s="23"/>
      <c r="D194" s="23"/>
      <c r="E194" s="21"/>
      <c r="F194" s="21"/>
      <c r="G194" s="21"/>
      <c r="H194" s="21"/>
    </row>
    <row r="195" spans="1:8">
      <c r="A195" s="20"/>
      <c r="B195" s="21"/>
      <c r="C195" s="23"/>
      <c r="D195" s="23"/>
      <c r="E195" s="21"/>
      <c r="F195" s="21"/>
      <c r="G195" s="21"/>
      <c r="H195" s="21"/>
    </row>
    <row r="196" spans="1:8">
      <c r="A196" s="20"/>
      <c r="B196" s="21"/>
      <c r="C196" s="23"/>
      <c r="D196" s="23"/>
      <c r="E196" s="21"/>
      <c r="F196" s="21"/>
      <c r="G196" s="21"/>
      <c r="H196" s="21"/>
    </row>
    <row r="197" spans="1:8">
      <c r="A197" s="20"/>
      <c r="B197" s="21"/>
      <c r="C197" s="23"/>
      <c r="D197" s="23"/>
      <c r="E197" s="21"/>
      <c r="F197" s="21"/>
      <c r="G197" s="21"/>
      <c r="H197" s="21"/>
    </row>
    <row r="198" spans="1:8">
      <c r="A198" s="20"/>
      <c r="B198" s="21"/>
      <c r="C198" s="23"/>
      <c r="D198" s="23"/>
      <c r="E198" s="21"/>
      <c r="F198" s="21"/>
      <c r="G198" s="21"/>
      <c r="H198" s="21"/>
    </row>
    <row r="199" spans="1:8">
      <c r="A199" s="20"/>
      <c r="B199" s="21"/>
      <c r="C199" s="23"/>
      <c r="D199" s="23"/>
      <c r="E199" s="21"/>
      <c r="F199" s="21"/>
      <c r="G199" s="21"/>
      <c r="H199" s="21"/>
    </row>
    <row r="200" spans="1:8">
      <c r="A200" s="20"/>
      <c r="B200" s="21"/>
      <c r="C200" s="23"/>
      <c r="D200" s="23"/>
      <c r="E200" s="21"/>
      <c r="F200" s="21"/>
      <c r="G200" s="21"/>
      <c r="H200" s="21"/>
    </row>
    <row r="201" spans="1:8">
      <c r="A201" s="20"/>
      <c r="B201" s="21"/>
      <c r="C201" s="23"/>
      <c r="D201" s="23"/>
      <c r="E201" s="21"/>
      <c r="F201" s="21"/>
      <c r="G201" s="21"/>
      <c r="H201" s="21"/>
    </row>
    <row r="202" spans="1:8">
      <c r="A202" s="20"/>
      <c r="B202" s="21"/>
      <c r="C202" s="23"/>
      <c r="D202" s="23"/>
      <c r="E202" s="21"/>
      <c r="F202" s="21"/>
      <c r="G202" s="21"/>
      <c r="H202" s="21"/>
    </row>
    <row r="203" spans="1:8">
      <c r="A203" s="20"/>
      <c r="B203" s="21"/>
      <c r="C203" s="23"/>
      <c r="D203" s="23"/>
      <c r="E203" s="21"/>
      <c r="F203" s="21"/>
      <c r="G203" s="21"/>
      <c r="H203" s="21"/>
    </row>
    <row r="204" spans="1:8">
      <c r="A204" s="20"/>
      <c r="B204" s="21"/>
      <c r="C204" s="23"/>
      <c r="D204" s="23"/>
      <c r="E204" s="21"/>
      <c r="F204" s="21"/>
      <c r="G204" s="21"/>
      <c r="H204" s="21"/>
    </row>
    <row r="205" spans="1:8">
      <c r="A205" s="20"/>
      <c r="B205" s="21"/>
      <c r="C205" s="23"/>
      <c r="D205" s="23"/>
      <c r="E205" s="21"/>
      <c r="F205" s="21"/>
      <c r="G205" s="21"/>
      <c r="H205" s="21"/>
    </row>
    <row r="206" spans="1:8">
      <c r="A206" s="20"/>
      <c r="B206" s="21"/>
      <c r="C206" s="23"/>
      <c r="D206" s="23"/>
      <c r="E206" s="21"/>
      <c r="F206" s="21"/>
      <c r="G206" s="21"/>
      <c r="H206" s="21"/>
    </row>
    <row r="207" spans="1:8">
      <c r="A207" s="20"/>
      <c r="B207" s="21"/>
      <c r="C207" s="23"/>
      <c r="D207" s="23"/>
      <c r="E207" s="21"/>
      <c r="F207" s="21"/>
      <c r="G207" s="21"/>
      <c r="H207" s="21"/>
    </row>
    <row r="208" spans="1:8">
      <c r="A208" s="20"/>
      <c r="B208" s="21"/>
      <c r="C208" s="23"/>
      <c r="D208" s="23"/>
      <c r="E208" s="21"/>
      <c r="F208" s="21"/>
      <c r="G208" s="21"/>
      <c r="H208" s="21"/>
    </row>
    <row r="209" spans="1:8">
      <c r="A209" s="20"/>
      <c r="B209" s="21"/>
      <c r="C209" s="23"/>
      <c r="D209" s="23"/>
      <c r="E209" s="21"/>
      <c r="F209" s="21"/>
      <c r="G209" s="21"/>
      <c r="H209" s="21"/>
    </row>
    <row r="210" spans="1:8">
      <c r="A210" s="20"/>
      <c r="B210" s="21"/>
      <c r="C210" s="23"/>
      <c r="D210" s="23"/>
      <c r="E210" s="21"/>
      <c r="F210" s="21"/>
      <c r="G210" s="21"/>
      <c r="H210" s="21"/>
    </row>
    <row r="211" spans="1:8">
      <c r="A211" s="20"/>
      <c r="B211" s="21"/>
      <c r="C211" s="23"/>
      <c r="D211" s="23"/>
      <c r="E211" s="21"/>
      <c r="F211" s="21"/>
      <c r="G211" s="21"/>
      <c r="H211" s="21"/>
    </row>
    <row r="212" spans="1:8">
      <c r="A212" s="20"/>
      <c r="B212" s="21"/>
      <c r="C212" s="23"/>
      <c r="D212" s="23"/>
      <c r="E212" s="21"/>
      <c r="F212" s="21"/>
      <c r="G212" s="21"/>
      <c r="H212" s="21"/>
    </row>
    <row r="213" spans="1:8">
      <c r="A213" s="20"/>
      <c r="B213" s="21"/>
      <c r="C213" s="23"/>
      <c r="D213" s="23"/>
      <c r="E213" s="21"/>
      <c r="F213" s="21"/>
      <c r="G213" s="21"/>
      <c r="H213" s="21"/>
    </row>
    <row r="214" spans="1:8">
      <c r="A214" s="20"/>
      <c r="B214" s="21"/>
      <c r="C214" s="23"/>
      <c r="D214" s="23"/>
      <c r="E214" s="21"/>
      <c r="F214" s="21"/>
      <c r="G214" s="21"/>
      <c r="H214" s="21"/>
    </row>
    <row r="215" spans="1:8">
      <c r="A215" s="20"/>
      <c r="B215" s="21"/>
      <c r="C215" s="23"/>
      <c r="D215" s="23"/>
      <c r="E215" s="21"/>
      <c r="F215" s="21"/>
      <c r="G215" s="21"/>
      <c r="H215" s="21"/>
    </row>
    <row r="216" spans="1:8">
      <c r="A216" s="20"/>
      <c r="B216" s="21"/>
      <c r="C216" s="23"/>
      <c r="D216" s="23"/>
      <c r="E216" s="21"/>
      <c r="F216" s="21"/>
      <c r="G216" s="21"/>
      <c r="H216" s="21"/>
    </row>
    <row r="217" spans="1:8">
      <c r="A217" s="20"/>
      <c r="B217" s="21"/>
      <c r="C217" s="23"/>
      <c r="D217" s="23"/>
      <c r="E217" s="21"/>
      <c r="F217" s="21"/>
      <c r="G217" s="21"/>
      <c r="H217" s="21"/>
    </row>
    <row r="218" spans="1:8">
      <c r="A218" s="20"/>
      <c r="B218" s="21"/>
      <c r="C218" s="23"/>
      <c r="D218" s="23"/>
      <c r="E218" s="21"/>
      <c r="F218" s="21"/>
      <c r="G218" s="21"/>
      <c r="H218" s="21"/>
    </row>
    <row r="219" spans="1:8">
      <c r="A219" s="20"/>
      <c r="B219" s="21"/>
      <c r="C219" s="23"/>
      <c r="D219" s="23"/>
      <c r="E219" s="21"/>
      <c r="F219" s="21"/>
      <c r="G219" s="21"/>
      <c r="H219" s="21"/>
    </row>
    <row r="220" spans="1:8">
      <c r="A220" s="20"/>
      <c r="B220" s="21"/>
      <c r="C220" s="23"/>
      <c r="D220" s="23"/>
      <c r="E220" s="21"/>
      <c r="F220" s="21"/>
      <c r="G220" s="21"/>
      <c r="H220" s="21"/>
    </row>
    <row r="221" spans="1:8">
      <c r="A221" s="20"/>
      <c r="B221" s="21"/>
      <c r="C221" s="23"/>
      <c r="D221" s="23"/>
      <c r="E221" s="21"/>
      <c r="F221" s="21"/>
      <c r="G221" s="21"/>
      <c r="H221" s="21"/>
    </row>
    <row r="222" spans="1:8">
      <c r="A222" s="20"/>
      <c r="B222" s="21"/>
      <c r="C222" s="23"/>
      <c r="D222" s="23"/>
      <c r="E222" s="21"/>
      <c r="F222" s="21"/>
      <c r="G222" s="21"/>
      <c r="H222" s="21"/>
    </row>
    <row r="223" spans="1:8">
      <c r="A223" s="20"/>
      <c r="B223" s="21"/>
      <c r="C223" s="23"/>
      <c r="D223" s="23"/>
      <c r="E223" s="21"/>
      <c r="F223" s="21"/>
      <c r="G223" s="21"/>
      <c r="H223" s="21"/>
    </row>
    <row r="224" spans="1:8">
      <c r="A224" s="20"/>
      <c r="B224" s="21"/>
      <c r="C224" s="23"/>
      <c r="D224" s="23"/>
      <c r="E224" s="21"/>
      <c r="F224" s="21"/>
      <c r="G224" s="21"/>
      <c r="H224" s="21"/>
    </row>
    <row r="225" spans="1:8">
      <c r="A225" s="20"/>
      <c r="B225" s="21"/>
      <c r="C225" s="23"/>
      <c r="D225" s="23"/>
      <c r="E225" s="21"/>
      <c r="F225" s="21"/>
      <c r="G225" s="21"/>
      <c r="H225" s="21"/>
    </row>
    <row r="226" spans="1:8">
      <c r="A226" s="20"/>
      <c r="B226" s="21"/>
      <c r="C226" s="23"/>
      <c r="D226" s="23"/>
      <c r="E226" s="21"/>
      <c r="F226" s="21"/>
      <c r="G226" s="21"/>
      <c r="H226" s="21"/>
    </row>
    <row r="227" spans="1:8">
      <c r="A227" s="20"/>
      <c r="B227" s="21"/>
      <c r="C227" s="23"/>
      <c r="D227" s="23"/>
      <c r="E227" s="21"/>
      <c r="F227" s="21"/>
      <c r="G227" s="21"/>
      <c r="H227" s="21"/>
    </row>
    <row r="228" spans="1:8">
      <c r="A228" s="20"/>
      <c r="B228" s="21"/>
      <c r="C228" s="23"/>
      <c r="D228" s="23"/>
      <c r="E228" s="21"/>
      <c r="F228" s="21"/>
      <c r="G228" s="21"/>
      <c r="H228" s="21"/>
    </row>
    <row r="229" spans="1:8">
      <c r="A229" s="20"/>
      <c r="B229" s="21"/>
      <c r="C229" s="23"/>
      <c r="D229" s="23"/>
      <c r="E229" s="21"/>
      <c r="F229" s="21"/>
      <c r="G229" s="21"/>
      <c r="H229" s="21"/>
    </row>
    <row r="230" spans="1:8">
      <c r="A230" s="20"/>
      <c r="B230" s="21"/>
      <c r="C230" s="23"/>
      <c r="D230" s="23"/>
      <c r="E230" s="21"/>
      <c r="F230" s="21"/>
      <c r="G230" s="21"/>
      <c r="H230" s="21"/>
    </row>
    <row r="231" spans="1:8">
      <c r="A231" s="20"/>
      <c r="B231" s="21"/>
      <c r="C231" s="23"/>
      <c r="D231" s="23"/>
      <c r="E231" s="21"/>
      <c r="F231" s="21"/>
      <c r="G231" s="21"/>
      <c r="H231" s="21"/>
    </row>
    <row r="232" spans="1:8">
      <c r="A232" s="20"/>
      <c r="B232" s="21"/>
      <c r="C232" s="23"/>
      <c r="D232" s="23"/>
      <c r="E232" s="21"/>
      <c r="F232" s="21"/>
      <c r="G232" s="21"/>
      <c r="H232" s="21"/>
    </row>
    <row r="233" spans="1:8">
      <c r="A233" s="20"/>
      <c r="B233" s="21"/>
      <c r="C233" s="23"/>
      <c r="D233" s="23"/>
      <c r="E233" s="21"/>
      <c r="F233" s="21"/>
      <c r="G233" s="21"/>
      <c r="H233" s="21"/>
    </row>
    <row r="234" spans="1:8">
      <c r="A234" s="20"/>
      <c r="B234" s="21"/>
      <c r="C234" s="23"/>
      <c r="D234" s="23"/>
      <c r="E234" s="21"/>
      <c r="F234" s="21"/>
      <c r="G234" s="21"/>
      <c r="H234" s="21"/>
    </row>
    <row r="235" spans="1:8">
      <c r="A235" s="20"/>
      <c r="B235" s="21"/>
      <c r="C235" s="23"/>
      <c r="D235" s="23"/>
      <c r="E235" s="21"/>
      <c r="F235" s="21"/>
      <c r="G235" s="21"/>
      <c r="H235" s="21"/>
    </row>
    <row r="236" spans="1:8">
      <c r="A236" s="20"/>
      <c r="B236" s="21"/>
      <c r="C236" s="23"/>
      <c r="D236" s="23"/>
      <c r="E236" s="21"/>
      <c r="F236" s="21"/>
      <c r="G236" s="21"/>
      <c r="H236" s="21"/>
    </row>
    <row r="237" spans="1:8">
      <c r="A237" s="20"/>
      <c r="B237" s="21"/>
      <c r="C237" s="23"/>
      <c r="D237" s="23"/>
      <c r="E237" s="21"/>
      <c r="F237" s="21"/>
      <c r="G237" s="21"/>
      <c r="H237" s="21"/>
    </row>
    <row r="238" spans="1:8">
      <c r="A238" s="20"/>
      <c r="B238" s="21"/>
      <c r="C238" s="23"/>
      <c r="D238" s="23"/>
      <c r="E238" s="21"/>
      <c r="F238" s="21"/>
      <c r="G238" s="21"/>
      <c r="H238" s="21"/>
    </row>
    <row r="239" spans="1:8">
      <c r="A239" s="20"/>
      <c r="B239" s="21"/>
      <c r="C239" s="23"/>
      <c r="D239" s="23"/>
      <c r="E239" s="21"/>
      <c r="F239" s="21"/>
      <c r="G239" s="21"/>
      <c r="H239" s="21"/>
    </row>
    <row r="240" spans="1:8">
      <c r="A240" s="20"/>
      <c r="B240" s="21"/>
      <c r="C240" s="23"/>
      <c r="D240" s="23"/>
      <c r="E240" s="21"/>
      <c r="F240" s="21"/>
      <c r="G240" s="21"/>
      <c r="H240" s="21"/>
    </row>
    <row r="241" spans="1:8">
      <c r="A241" s="20"/>
      <c r="B241" s="21"/>
      <c r="C241" s="23"/>
      <c r="D241" s="23"/>
      <c r="E241" s="21"/>
      <c r="F241" s="21"/>
      <c r="G241" s="21"/>
      <c r="H241" s="21"/>
    </row>
    <row r="242" spans="1:8">
      <c r="A242" s="20"/>
      <c r="B242" s="21"/>
      <c r="C242" s="23"/>
      <c r="D242" s="23"/>
      <c r="E242" s="21"/>
      <c r="F242" s="21"/>
      <c r="G242" s="21"/>
      <c r="H242" s="21"/>
    </row>
    <row r="243" spans="1:8">
      <c r="A243" s="20"/>
      <c r="B243" s="21"/>
      <c r="C243" s="23"/>
      <c r="D243" s="23"/>
      <c r="E243" s="21"/>
      <c r="F243" s="21"/>
      <c r="G243" s="21"/>
      <c r="H243" s="21"/>
    </row>
    <row r="244" spans="1:8">
      <c r="A244" s="20"/>
      <c r="B244" s="21"/>
      <c r="C244" s="23"/>
      <c r="D244" s="23"/>
      <c r="E244" s="21"/>
      <c r="F244" s="21"/>
      <c r="G244" s="21"/>
      <c r="H244" s="21"/>
    </row>
    <row r="245" spans="1:8">
      <c r="A245" s="20"/>
      <c r="B245" s="21"/>
      <c r="C245" s="23"/>
      <c r="D245" s="23"/>
      <c r="E245" s="21"/>
      <c r="F245" s="21"/>
      <c r="G245" s="21"/>
      <c r="H245" s="21"/>
    </row>
    <row r="246" spans="1:8">
      <c r="A246" s="20"/>
      <c r="B246" s="21"/>
      <c r="C246" s="23"/>
      <c r="D246" s="23"/>
      <c r="E246" s="21"/>
      <c r="F246" s="21"/>
      <c r="G246" s="21"/>
      <c r="H246" s="21"/>
    </row>
    <row r="247" spans="1:8">
      <c r="A247" s="20"/>
      <c r="B247" s="21"/>
      <c r="C247" s="23"/>
      <c r="D247" s="23"/>
      <c r="E247" s="21"/>
      <c r="F247" s="21"/>
      <c r="G247" s="21"/>
      <c r="H247" s="21"/>
    </row>
    <row r="248" spans="1:8">
      <c r="A248" s="20"/>
      <c r="B248" s="21"/>
      <c r="C248" s="23"/>
      <c r="D248" s="23"/>
      <c r="E248" s="21"/>
      <c r="F248" s="21"/>
      <c r="G248" s="21"/>
      <c r="H248" s="21"/>
    </row>
    <row r="249" spans="1:8">
      <c r="A249" s="20"/>
      <c r="B249" s="21"/>
      <c r="C249" s="23"/>
      <c r="D249" s="23"/>
      <c r="E249" s="21"/>
      <c r="F249" s="21"/>
      <c r="G249" s="21"/>
      <c r="H249" s="21"/>
    </row>
    <row r="250" spans="1:8">
      <c r="A250" s="20"/>
      <c r="B250" s="21"/>
      <c r="C250" s="23"/>
      <c r="D250" s="23"/>
      <c r="E250" s="21"/>
      <c r="F250" s="21"/>
      <c r="G250" s="21"/>
      <c r="H250" s="21"/>
    </row>
    <row r="251" spans="1:8">
      <c r="A251" s="20"/>
      <c r="B251" s="21"/>
      <c r="C251" s="23"/>
      <c r="D251" s="23"/>
      <c r="E251" s="21"/>
      <c r="F251" s="21"/>
      <c r="G251" s="21"/>
      <c r="H251" s="21"/>
    </row>
    <row r="252" spans="1:8">
      <c r="A252" s="20"/>
      <c r="B252" s="21"/>
      <c r="C252" s="23"/>
      <c r="D252" s="23"/>
      <c r="E252" s="21"/>
      <c r="F252" s="21"/>
      <c r="G252" s="21"/>
      <c r="H252" s="21"/>
    </row>
    <row r="253" spans="1:8">
      <c r="A253" s="20"/>
      <c r="B253" s="21"/>
      <c r="C253" s="23"/>
      <c r="D253" s="23"/>
      <c r="E253" s="21"/>
      <c r="F253" s="21"/>
      <c r="G253" s="21"/>
      <c r="H253" s="21"/>
    </row>
    <row r="254" spans="1:8">
      <c r="A254" s="20"/>
      <c r="B254" s="21"/>
      <c r="C254" s="23"/>
      <c r="D254" s="23"/>
      <c r="E254" s="21"/>
      <c r="F254" s="21"/>
      <c r="G254" s="21"/>
      <c r="H254" s="21"/>
    </row>
    <row r="255" spans="1:8">
      <c r="A255" s="20"/>
      <c r="B255" s="21"/>
      <c r="C255" s="23"/>
      <c r="D255" s="23"/>
      <c r="E255" s="21"/>
      <c r="F255" s="21"/>
      <c r="G255" s="21"/>
      <c r="H255" s="21"/>
    </row>
    <row r="256" spans="1:8">
      <c r="A256" s="20"/>
      <c r="B256" s="21"/>
      <c r="C256" s="23"/>
      <c r="D256" s="23"/>
      <c r="E256" s="21"/>
      <c r="F256" s="21"/>
      <c r="G256" s="21"/>
      <c r="H256" s="21"/>
    </row>
    <row r="257" spans="1:8">
      <c r="A257" s="20"/>
      <c r="B257" s="21"/>
      <c r="C257" s="23"/>
      <c r="D257" s="23"/>
      <c r="E257" s="21"/>
      <c r="F257" s="21"/>
      <c r="G257" s="21"/>
      <c r="H257" s="21"/>
    </row>
    <row r="258" spans="1:8">
      <c r="A258" s="20"/>
      <c r="B258" s="21"/>
      <c r="C258" s="23"/>
      <c r="D258" s="23"/>
      <c r="E258" s="21"/>
      <c r="F258" s="21"/>
      <c r="G258" s="21"/>
      <c r="H258" s="21"/>
    </row>
    <row r="259" spans="1:8">
      <c r="A259" s="20"/>
      <c r="B259" s="21"/>
      <c r="C259" s="23"/>
      <c r="D259" s="23"/>
      <c r="E259" s="21"/>
      <c r="F259" s="21"/>
      <c r="G259" s="21"/>
      <c r="H259" s="21"/>
    </row>
    <row r="260" spans="1:8">
      <c r="A260" s="20"/>
      <c r="B260" s="21"/>
      <c r="C260" s="23"/>
      <c r="D260" s="23"/>
      <c r="E260" s="21"/>
      <c r="F260" s="21"/>
      <c r="G260" s="21"/>
      <c r="H260" s="21"/>
    </row>
    <row r="261" spans="1:8">
      <c r="A261" s="20"/>
      <c r="B261" s="21"/>
      <c r="C261" s="23"/>
      <c r="D261" s="23"/>
      <c r="E261" s="21"/>
      <c r="F261" s="21"/>
      <c r="G261" s="21"/>
      <c r="H261" s="21"/>
    </row>
    <row r="262" spans="1:8">
      <c r="A262" s="20"/>
      <c r="B262" s="21"/>
      <c r="C262" s="23"/>
      <c r="D262" s="23"/>
      <c r="E262" s="21"/>
      <c r="F262" s="21"/>
      <c r="G262" s="21"/>
      <c r="H262" s="21"/>
    </row>
    <row r="263" spans="1:8">
      <c r="A263" s="20"/>
      <c r="B263" s="21"/>
      <c r="C263" s="23"/>
      <c r="D263" s="23"/>
      <c r="E263" s="21"/>
      <c r="F263" s="21"/>
      <c r="G263" s="21"/>
      <c r="H263" s="21"/>
    </row>
    <row r="264" spans="1:8">
      <c r="A264" s="20"/>
      <c r="B264" s="21"/>
      <c r="C264" s="23"/>
      <c r="D264" s="23"/>
      <c r="E264" s="21"/>
      <c r="F264" s="21"/>
      <c r="G264" s="21"/>
      <c r="H264" s="21"/>
    </row>
    <row r="265" spans="1:8">
      <c r="A265" s="20"/>
      <c r="B265" s="21"/>
      <c r="C265" s="23"/>
      <c r="D265" s="23"/>
      <c r="E265" s="21"/>
      <c r="F265" s="21"/>
      <c r="G265" s="21"/>
      <c r="H265" s="21"/>
    </row>
    <row r="266" spans="1:8">
      <c r="A266" s="20"/>
      <c r="B266" s="21"/>
      <c r="C266" s="23"/>
      <c r="D266" s="23"/>
      <c r="E266" s="21"/>
      <c r="F266" s="21"/>
      <c r="G266" s="21"/>
      <c r="H266" s="21"/>
    </row>
    <row r="267" spans="1:8">
      <c r="A267" s="20"/>
      <c r="B267" s="21"/>
      <c r="C267" s="23"/>
      <c r="D267" s="23"/>
      <c r="E267" s="21"/>
      <c r="F267" s="21"/>
      <c r="G267" s="21"/>
      <c r="H267" s="21"/>
    </row>
    <row r="268" spans="1:8">
      <c r="A268" s="20"/>
      <c r="B268" s="21"/>
      <c r="C268" s="23"/>
      <c r="D268" s="23"/>
      <c r="E268" s="21"/>
      <c r="F268" s="21"/>
      <c r="G268" s="21"/>
      <c r="H268" s="21"/>
    </row>
    <row r="269" spans="1:8">
      <c r="A269" s="20"/>
      <c r="B269" s="21"/>
      <c r="C269" s="23"/>
      <c r="D269" s="23"/>
      <c r="E269" s="21"/>
      <c r="F269" s="21"/>
      <c r="G269" s="21"/>
      <c r="H269" s="21"/>
    </row>
    <row r="270" spans="1:8">
      <c r="A270" s="20"/>
      <c r="B270" s="21"/>
      <c r="C270" s="23"/>
      <c r="D270" s="23"/>
      <c r="E270" s="21"/>
      <c r="F270" s="21"/>
      <c r="G270" s="21"/>
      <c r="H270" s="21"/>
    </row>
    <row r="271" spans="1:8">
      <c r="A271" s="20"/>
      <c r="B271" s="21"/>
      <c r="C271" s="23"/>
      <c r="D271" s="23"/>
      <c r="E271" s="21"/>
      <c r="F271" s="21"/>
      <c r="G271" s="21"/>
      <c r="H271" s="21"/>
    </row>
    <row r="272" spans="1:8">
      <c r="A272" s="20"/>
      <c r="B272" s="21"/>
      <c r="C272" s="23"/>
      <c r="D272" s="23"/>
      <c r="E272" s="21"/>
      <c r="F272" s="21"/>
      <c r="G272" s="21"/>
      <c r="H272" s="21"/>
    </row>
    <row r="273" spans="1:8">
      <c r="A273" s="20"/>
      <c r="B273" s="21"/>
      <c r="C273" s="23"/>
      <c r="D273" s="23"/>
      <c r="E273" s="21"/>
      <c r="F273" s="21"/>
      <c r="G273" s="21"/>
      <c r="H273" s="21"/>
    </row>
    <row r="274" spans="1:8">
      <c r="A274" s="20"/>
      <c r="B274" s="21"/>
      <c r="C274" s="23"/>
      <c r="D274" s="23"/>
      <c r="E274" s="21"/>
      <c r="F274" s="21"/>
      <c r="G274" s="21"/>
      <c r="H274" s="21"/>
    </row>
    <row r="275" spans="1:8">
      <c r="A275" s="20"/>
      <c r="B275" s="21"/>
      <c r="C275" s="23"/>
      <c r="D275" s="23"/>
      <c r="E275" s="21"/>
      <c r="F275" s="21"/>
      <c r="G275" s="21"/>
      <c r="H275" s="21"/>
    </row>
    <row r="276" spans="1:8">
      <c r="A276" s="20"/>
      <c r="B276" s="21"/>
      <c r="C276" s="23"/>
      <c r="D276" s="23"/>
      <c r="E276" s="21"/>
      <c r="F276" s="21"/>
      <c r="G276" s="21"/>
      <c r="H276" s="21"/>
    </row>
    <row r="277" spans="1:8">
      <c r="A277" s="20"/>
      <c r="B277" s="21"/>
      <c r="C277" s="23"/>
      <c r="D277" s="23"/>
      <c r="E277" s="21"/>
      <c r="F277" s="21"/>
      <c r="G277" s="21"/>
      <c r="H277" s="21"/>
    </row>
    <row r="278" spans="1:8">
      <c r="A278" s="20"/>
      <c r="B278" s="21"/>
      <c r="C278" s="23"/>
      <c r="D278" s="23"/>
      <c r="E278" s="21"/>
      <c r="F278" s="21"/>
      <c r="G278" s="21"/>
      <c r="H278" s="21"/>
    </row>
    <row r="279" spans="1:8">
      <c r="A279" s="20"/>
      <c r="B279" s="21"/>
      <c r="C279" s="23"/>
      <c r="D279" s="23"/>
      <c r="E279" s="21"/>
      <c r="F279" s="21"/>
      <c r="G279" s="21"/>
      <c r="H279" s="21"/>
    </row>
    <row r="280" spans="1:8">
      <c r="D280" s="23"/>
    </row>
  </sheetData>
  <sheetProtection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14"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allowBlank="1" showInputMessage="1" showErrorMessage="1" sqref="H10" xr:uid="{00000000-0002-0000-0100-000009000000}">
      <formula1>"課税事業者,免税事業者,簡易課税事業者"</formula1>
    </dataValidation>
    <dataValidation type="whole" showInputMessage="1" showErrorMessage="1" sqref="H8" xr:uid="{00000000-0002-0000-0100-00000B000000}">
      <formula1>0</formula1>
      <formula2>2000000</formula2>
    </dataValidation>
    <dataValidation type="list" allowBlank="1" showInputMessage="1" showErrorMessage="1" sqref="B22:B31" xr:uid="{1B2DA39E-65F7-4759-8405-66BDF993D50E}">
      <formula1>"１．機械装置等費,２．広報費,４．展示会等出展費,５．旅費,６．開発費,７．資料購入費,８．雑役務費,９．借料,10．設備処分費,11．委託・外注費"</formula1>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5"/>
  <sheetData>
    <row r="1" spans="1:2">
      <c r="A1" s="176" t="str">
        <f>IF(別紙4収益納付!A20="","",MAX(IF(別紙4収益納付!F20="","",ROUNDUP((別紙4収益納付!E20-別紙4収益納付!F20)*(別紙4収益納付!B20/別紙4収益納付!C20),0)),0))</f>
        <v/>
      </c>
      <c r="B1" s="176" t="str">
        <f>IF(別紙4収益納付!E20&gt;=別紙4収益納付!B20,別紙4収益納付!B20,別紙4収益納付!G20)</f>
        <v/>
      </c>
    </row>
    <row r="2" spans="1:2">
      <c r="A2" t="s">
        <v>311</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17FB-3E59-43FC-A195-234C47DA79FB}">
  <sheetPr>
    <tabColor rgb="FFFFFF00"/>
  </sheetPr>
  <dimension ref="A1:P35"/>
  <sheetViews>
    <sheetView showGridLines="0" view="pageBreakPreview" zoomScale="85" zoomScaleNormal="85" zoomScaleSheetLayoutView="85" workbookViewId="0">
      <selection activeCell="F1" sqref="F1:I1"/>
    </sheetView>
  </sheetViews>
  <sheetFormatPr defaultColWidth="8.875" defaultRowHeight="13.5"/>
  <cols>
    <col min="1" max="1" width="4.25" customWidth="1"/>
    <col min="2" max="3" width="9" customWidth="1"/>
    <col min="4" max="4" width="35.75" customWidth="1"/>
    <col min="5" max="5" width="4.625" customWidth="1"/>
    <col min="6" max="7" width="8.625" style="44" customWidth="1"/>
    <col min="8" max="8" width="4.625" style="44" customWidth="1"/>
    <col min="9" max="9" width="12.625" customWidth="1"/>
    <col min="10" max="10" width="2.875" customWidth="1"/>
    <col min="11" max="11" width="17.375" customWidth="1"/>
    <col min="12" max="16" width="15.75" customWidth="1"/>
  </cols>
  <sheetData>
    <row r="1" spans="1:14" ht="16.899999999999999" customHeight="1">
      <c r="A1" s="38" t="s">
        <v>31</v>
      </c>
      <c r="B1" s="38"/>
      <c r="C1" s="38"/>
      <c r="D1" s="38"/>
      <c r="E1" s="38"/>
      <c r="F1" s="221" t="s">
        <v>313</v>
      </c>
      <c r="G1" s="221"/>
      <c r="H1" s="221"/>
      <c r="I1" s="221"/>
      <c r="K1" s="51" t="str">
        <f>IF(OR(F1="通常枠",F1="賃金引上げ枠",F1="賃金引上げ枠（赤字事業者）",F1="卒業枠",F1="後継者支援枠",F1="創業枠",F1="インボイス枠"),"○","×")</f>
        <v>×</v>
      </c>
      <c r="L1" s="50" t="s">
        <v>62</v>
      </c>
      <c r="M1" s="169" t="str">
        <f>ExpenseCategoryList!E39</f>
        <v>2/3</v>
      </c>
      <c r="N1" s="181"/>
    </row>
    <row r="2" spans="1:14" ht="16.899999999999999" customHeight="1">
      <c r="A2" s="222" t="s">
        <v>19</v>
      </c>
      <c r="B2" s="222"/>
      <c r="C2" s="222"/>
      <c r="D2" s="222"/>
      <c r="E2" s="222"/>
      <c r="F2" s="222"/>
      <c r="G2" s="222"/>
      <c r="H2" s="222"/>
      <c r="I2" s="222"/>
    </row>
    <row r="3" spans="1:14" ht="16.899999999999999" customHeight="1">
      <c r="A3" s="167"/>
      <c r="B3" s="167"/>
      <c r="C3" s="167"/>
      <c r="D3" s="167"/>
      <c r="E3" s="223" t="s">
        <v>20</v>
      </c>
      <c r="F3" s="223"/>
      <c r="G3" s="224" t="str">
        <f>IF(経費支出管理表!H3="","",経費支出管理表!H3)</f>
        <v/>
      </c>
      <c r="H3" s="224"/>
      <c r="I3" s="224"/>
    </row>
    <row r="4" spans="1:14" ht="16.899999999999999" customHeight="1">
      <c r="A4" s="167"/>
      <c r="B4" s="167"/>
      <c r="C4" s="167"/>
      <c r="D4" s="167"/>
      <c r="E4" s="225" t="s">
        <v>54</v>
      </c>
      <c r="F4" s="225"/>
      <c r="G4" s="224" t="str">
        <f>IF(経費支出管理表!H4="","",経費支出管理表!H4)</f>
        <v/>
      </c>
      <c r="H4" s="224"/>
      <c r="I4" s="224"/>
    </row>
    <row r="5" spans="1:14" ht="16.899999999999999" customHeight="1">
      <c r="A5" s="38"/>
      <c r="B5" s="38"/>
      <c r="C5" s="38"/>
      <c r="D5" s="38"/>
      <c r="E5" s="38"/>
      <c r="F5" s="39"/>
      <c r="G5" s="38"/>
      <c r="H5" s="40"/>
      <c r="I5" s="41" t="s">
        <v>21</v>
      </c>
    </row>
    <row r="6" spans="1:14" ht="21" customHeight="1">
      <c r="A6" s="226" t="s">
        <v>22</v>
      </c>
      <c r="B6" s="227"/>
      <c r="C6" s="227"/>
      <c r="D6" s="228"/>
      <c r="E6" s="226" t="s">
        <v>23</v>
      </c>
      <c r="F6" s="227"/>
      <c r="G6" s="227"/>
      <c r="H6" s="232"/>
      <c r="I6" s="233"/>
    </row>
    <row r="7" spans="1:14" ht="21" customHeight="1">
      <c r="A7" s="229"/>
      <c r="B7" s="230"/>
      <c r="C7" s="230"/>
      <c r="D7" s="231"/>
      <c r="E7" s="229"/>
      <c r="F7" s="230"/>
      <c r="G7" s="230"/>
      <c r="H7" s="234"/>
      <c r="I7" s="235"/>
    </row>
    <row r="8" spans="1:14" ht="16.899999999999999" customHeight="1">
      <c r="A8" s="236" t="s">
        <v>24</v>
      </c>
      <c r="B8" s="237"/>
      <c r="C8" s="237"/>
      <c r="D8" s="238"/>
      <c r="E8" s="239">
        <f>SUMIF(経費支出管理表!$B$22:$B$31,"１．機械装置等費",経費支出管理表!$D$22:$D$31)</f>
        <v>0</v>
      </c>
      <c r="F8" s="240"/>
      <c r="G8" s="240"/>
      <c r="H8" s="240"/>
      <c r="I8" s="241"/>
    </row>
    <row r="9" spans="1:14" ht="16.899999999999999" customHeight="1">
      <c r="A9" s="236" t="s">
        <v>25</v>
      </c>
      <c r="B9" s="237"/>
      <c r="C9" s="237"/>
      <c r="D9" s="238"/>
      <c r="E9" s="239">
        <f>SUMIF(経費支出管理表!$B$22:$B$31,"２．広報費",経費支出管理表!$D$22:$D$31)</f>
        <v>0</v>
      </c>
      <c r="F9" s="240"/>
      <c r="G9" s="240"/>
      <c r="H9" s="240"/>
      <c r="I9" s="241"/>
    </row>
    <row r="10" spans="1:14" ht="16.899999999999999" customHeight="1">
      <c r="A10" s="242" t="s">
        <v>32</v>
      </c>
      <c r="B10" s="243"/>
      <c r="C10" s="243"/>
      <c r="D10" s="244"/>
      <c r="E10" s="239">
        <f>SUMIF(経費支出管理表!$B$22:$B$31,"３．ウェブサイト関連費",経費支出管理表!$D$22:$D$31)</f>
        <v>0</v>
      </c>
      <c r="F10" s="240"/>
      <c r="G10" s="240"/>
      <c r="H10" s="240"/>
      <c r="I10" s="241"/>
    </row>
    <row r="11" spans="1:14" ht="16.899999999999999" customHeight="1">
      <c r="A11" s="242" t="s">
        <v>33</v>
      </c>
      <c r="B11" s="245"/>
      <c r="C11" s="245"/>
      <c r="D11" s="246"/>
      <c r="E11" s="239">
        <f>SUMIF(経費支出管理表!$B$22:$B$31,"４．展示会等出展費",経費支出管理表!$D$22:$D$31)</f>
        <v>0</v>
      </c>
      <c r="F11" s="240"/>
      <c r="G11" s="240"/>
      <c r="H11" s="240"/>
      <c r="I11" s="241"/>
    </row>
    <row r="12" spans="1:14" ht="16.899999999999999" customHeight="1">
      <c r="A12" s="242" t="s">
        <v>34</v>
      </c>
      <c r="B12" s="245"/>
      <c r="C12" s="245"/>
      <c r="D12" s="246"/>
      <c r="E12" s="239">
        <f>SUMIF(経費支出管理表!$B$22:$B$31,"５．旅費",経費支出管理表!$D$22:$D$31)</f>
        <v>0</v>
      </c>
      <c r="F12" s="240"/>
      <c r="G12" s="240"/>
      <c r="H12" s="240"/>
      <c r="I12" s="241"/>
    </row>
    <row r="13" spans="1:14" ht="16.899999999999999" customHeight="1">
      <c r="A13" s="242" t="s">
        <v>35</v>
      </c>
      <c r="B13" s="245"/>
      <c r="C13" s="245"/>
      <c r="D13" s="246"/>
      <c r="E13" s="239">
        <f>SUMIF(経費支出管理表!$B$22:$B$31,"６．開発費",経費支出管理表!$D$22:$D$31)</f>
        <v>0</v>
      </c>
      <c r="F13" s="240"/>
      <c r="G13" s="240"/>
      <c r="H13" s="240"/>
      <c r="I13" s="241"/>
    </row>
    <row r="14" spans="1:14" ht="16.899999999999999" customHeight="1">
      <c r="A14" s="242" t="s">
        <v>36</v>
      </c>
      <c r="B14" s="245"/>
      <c r="C14" s="245"/>
      <c r="D14" s="246"/>
      <c r="E14" s="239">
        <f>SUMIF(経費支出管理表!$B$22:$B$31,"７．資料購入費",経費支出管理表!$D$22:$D$31)</f>
        <v>0</v>
      </c>
      <c r="F14" s="240"/>
      <c r="G14" s="240"/>
      <c r="H14" s="240"/>
      <c r="I14" s="241"/>
    </row>
    <row r="15" spans="1:14" ht="16.899999999999999" customHeight="1">
      <c r="A15" s="242" t="s">
        <v>37</v>
      </c>
      <c r="B15" s="245"/>
      <c r="C15" s="245"/>
      <c r="D15" s="246"/>
      <c r="E15" s="239">
        <f>SUMIF(経費支出管理表!$B$22:$B$31,"８．雑役務費",経費支出管理表!$D$22:$D$31)</f>
        <v>0</v>
      </c>
      <c r="F15" s="240"/>
      <c r="G15" s="240"/>
      <c r="H15" s="240"/>
      <c r="I15" s="241"/>
    </row>
    <row r="16" spans="1:14" ht="16.899999999999999" customHeight="1">
      <c r="A16" s="242" t="s">
        <v>38</v>
      </c>
      <c r="B16" s="245"/>
      <c r="C16" s="245"/>
      <c r="D16" s="246"/>
      <c r="E16" s="239">
        <f>SUMIF(経費支出管理表!$B$22:$B$31,"９．借料",経費支出管理表!$D$22:$D$31)</f>
        <v>0</v>
      </c>
      <c r="F16" s="240"/>
      <c r="G16" s="240"/>
      <c r="H16" s="240"/>
      <c r="I16" s="241"/>
    </row>
    <row r="17" spans="1:16" ht="16.899999999999999" customHeight="1">
      <c r="A17" s="242" t="s">
        <v>39</v>
      </c>
      <c r="B17" s="245"/>
      <c r="C17" s="245"/>
      <c r="D17" s="246"/>
      <c r="E17" s="239">
        <f>SUMIF(経費支出管理表!$B$22:$B$31,"10．設備処分費",経費支出管理表!$D$22:$D$31)</f>
        <v>0</v>
      </c>
      <c r="F17" s="240"/>
      <c r="G17" s="240"/>
      <c r="H17" s="240"/>
      <c r="I17" s="241"/>
    </row>
    <row r="18" spans="1:16" ht="16.899999999999999" customHeight="1" thickBot="1">
      <c r="A18" s="247" t="s">
        <v>40</v>
      </c>
      <c r="B18" s="248"/>
      <c r="C18" s="248"/>
      <c r="D18" s="249"/>
      <c r="E18" s="250">
        <f>SUMIF(経費支出管理表!$B$22:$B$31,"11．委託・外注費",経費支出管理表!$D$22:$D$31)</f>
        <v>0</v>
      </c>
      <c r="F18" s="251"/>
      <c r="G18" s="251"/>
      <c r="H18" s="251"/>
      <c r="I18" s="252"/>
    </row>
    <row r="19" spans="1:16" ht="16.899999999999999" customHeight="1" thickTop="1" thickBot="1">
      <c r="A19" s="259" t="s">
        <v>41</v>
      </c>
      <c r="B19" s="260"/>
      <c r="C19" s="260"/>
      <c r="D19" s="261"/>
      <c r="E19" s="262">
        <f>SUM(E8:I9)+SUM(E11:I18)</f>
        <v>0</v>
      </c>
      <c r="F19" s="263"/>
      <c r="G19" s="263"/>
      <c r="H19" s="263"/>
      <c r="I19" s="264"/>
    </row>
    <row r="20" spans="1:16" ht="16.899999999999999" customHeight="1" thickTop="1" thickBot="1">
      <c r="A20" s="259" t="s">
        <v>42</v>
      </c>
      <c r="B20" s="260"/>
      <c r="C20" s="260"/>
      <c r="D20" s="261"/>
      <c r="E20" s="262">
        <f>E10</f>
        <v>0</v>
      </c>
      <c r="F20" s="263"/>
      <c r="G20" s="263"/>
      <c r="H20" s="263"/>
      <c r="I20" s="264"/>
    </row>
    <row r="21" spans="1:16" ht="16.899999999999999" customHeight="1" thickTop="1" thickBot="1">
      <c r="A21" s="265" t="s">
        <v>43</v>
      </c>
      <c r="B21" s="266"/>
      <c r="C21" s="266"/>
      <c r="D21" s="267"/>
      <c r="E21" s="262">
        <f>SUM(E8:I18)</f>
        <v>0</v>
      </c>
      <c r="F21" s="268"/>
      <c r="G21" s="268"/>
      <c r="H21" s="268"/>
      <c r="I21" s="269"/>
    </row>
    <row r="22" spans="1:16" ht="16.899999999999999" customHeight="1" thickTop="1">
      <c r="A22" s="270" t="s">
        <v>44</v>
      </c>
      <c r="B22" s="271"/>
      <c r="C22" s="271"/>
      <c r="D22" s="272"/>
      <c r="E22" s="273"/>
      <c r="F22" s="274"/>
      <c r="G22" s="274"/>
      <c r="H22" s="274"/>
      <c r="I22" s="275"/>
    </row>
    <row r="23" spans="1:16" ht="16.899999999999999" customHeight="1" thickBot="1">
      <c r="A23" s="42" t="s">
        <v>26</v>
      </c>
      <c r="B23" s="25"/>
      <c r="C23" s="279" t="s">
        <v>27</v>
      </c>
      <c r="D23" s="279"/>
      <c r="E23" s="276"/>
      <c r="F23" s="277"/>
      <c r="G23" s="277"/>
      <c r="H23" s="277"/>
      <c r="I23" s="278"/>
      <c r="J23" s="43"/>
    </row>
    <row r="24" spans="1:16" ht="16.899999999999999" customHeight="1" thickTop="1" thickBot="1">
      <c r="A24" s="253" t="s">
        <v>330</v>
      </c>
      <c r="B24" s="254"/>
      <c r="C24" s="254"/>
      <c r="D24" s="255"/>
      <c r="E24" s="256">
        <f>IF(別紙３支出内訳書!F1="賃金引上げ枠（赤字事業者）",ROUNDDOWN(E19*3/4,0),ROUNDDOWN(E19*2/3,0))</f>
        <v>0</v>
      </c>
      <c r="F24" s="257"/>
      <c r="G24" s="257"/>
      <c r="H24" s="257"/>
      <c r="I24" s="258"/>
    </row>
    <row r="25" spans="1:16" ht="16.899999999999999" customHeight="1" thickTop="1" thickBot="1">
      <c r="A25" s="253" t="s">
        <v>331</v>
      </c>
      <c r="B25" s="254"/>
      <c r="C25" s="254"/>
      <c r="D25" s="255"/>
      <c r="E25" s="256">
        <f>IF(別紙３支出内訳書!F1="賃金引上げ枠（赤字事業者）",ROUNDDOWN(E20*3/4,0),ROUNDDOWN(E20*2/3,0))</f>
        <v>0</v>
      </c>
      <c r="F25" s="257"/>
      <c r="G25" s="257"/>
      <c r="H25" s="257"/>
      <c r="I25" s="258"/>
    </row>
    <row r="26" spans="1:16" ht="16.899999999999999" customHeight="1" thickTop="1" thickBot="1">
      <c r="A26" s="280" t="s">
        <v>45</v>
      </c>
      <c r="B26" s="281"/>
      <c r="C26" s="281"/>
      <c r="D26" s="282"/>
      <c r="E26" s="256">
        <f>SUM(E24:I25)</f>
        <v>0</v>
      </c>
      <c r="F26" s="257"/>
      <c r="G26" s="257"/>
      <c r="H26" s="257"/>
      <c r="I26" s="258"/>
      <c r="J26" t="str">
        <f>ExpenseCategoryList!E47</f>
        <v/>
      </c>
    </row>
    <row r="27" spans="1:16" ht="30" customHeight="1" thickTop="1" thickBot="1">
      <c r="A27" s="280" t="s">
        <v>46</v>
      </c>
      <c r="B27" s="281"/>
      <c r="C27" s="281"/>
      <c r="D27" s="282"/>
      <c r="E27" s="256">
        <f>経費支出管理表!H8</f>
        <v>0</v>
      </c>
      <c r="F27" s="257"/>
      <c r="G27" s="257"/>
      <c r="H27" s="257"/>
      <c r="I27" s="258"/>
    </row>
    <row r="28" spans="1:16" ht="16.899999999999999" customHeight="1" thickTop="1" thickBot="1">
      <c r="A28" s="280" t="s">
        <v>47</v>
      </c>
      <c r="B28" s="281"/>
      <c r="C28" s="281"/>
      <c r="D28" s="282"/>
      <c r="E28" s="256">
        <f>IF(E26&lt;=E27,E26,E27)</f>
        <v>0</v>
      </c>
      <c r="F28" s="257"/>
      <c r="G28" s="257"/>
      <c r="H28" s="257"/>
      <c r="I28" s="258"/>
      <c r="K28" s="45"/>
      <c r="L28" s="45"/>
      <c r="M28" s="45"/>
      <c r="N28" s="47"/>
      <c r="O28" s="48"/>
      <c r="P28" s="47"/>
    </row>
    <row r="29" spans="1:16" ht="16.899999999999999" customHeight="1" thickTop="1" thickBot="1">
      <c r="A29" s="286" t="s">
        <v>48</v>
      </c>
      <c r="B29" s="287"/>
      <c r="C29" s="287"/>
      <c r="D29" s="288"/>
      <c r="E29" s="289">
        <f>IF(別紙4収益納付!G20="",0,別紙4収益納付!G20)</f>
        <v>0</v>
      </c>
      <c r="F29" s="289"/>
      <c r="G29" s="289"/>
      <c r="H29" s="289"/>
      <c r="I29" s="289"/>
      <c r="K29" s="45"/>
      <c r="L29" s="45"/>
      <c r="M29" s="45"/>
      <c r="N29" s="46"/>
      <c r="O29" s="46"/>
      <c r="P29" s="46"/>
    </row>
    <row r="30" spans="1:16" ht="16.899999999999999" customHeight="1" thickTop="1" thickBot="1">
      <c r="A30" s="280" t="s">
        <v>49</v>
      </c>
      <c r="B30" s="290"/>
      <c r="C30" s="290"/>
      <c r="D30" s="291"/>
      <c r="E30" s="292">
        <f>E28-E29</f>
        <v>0</v>
      </c>
      <c r="F30" s="292"/>
      <c r="G30" s="292"/>
      <c r="H30" s="292"/>
      <c r="I30" s="292"/>
      <c r="K30" s="45"/>
      <c r="L30" s="45"/>
      <c r="M30" s="45"/>
    </row>
    <row r="31" spans="1:16" ht="16.899999999999999" customHeight="1" thickTop="1">
      <c r="A31" s="270" t="s">
        <v>50</v>
      </c>
      <c r="B31" s="293"/>
      <c r="C31" s="293"/>
      <c r="D31" s="294"/>
      <c r="E31" s="298" t="str">
        <f>IF(OR(E27="",E27=0),"いいえ",IF(E25&lt;=(E28/4),"はい","いいえ"))</f>
        <v>いいえ</v>
      </c>
      <c r="F31" s="299"/>
      <c r="G31" s="299"/>
      <c r="H31" s="299"/>
      <c r="I31" s="300"/>
      <c r="K31" s="45"/>
      <c r="L31" s="45"/>
      <c r="M31" s="45"/>
    </row>
    <row r="32" spans="1:16" ht="16.899999999999999" customHeight="1">
      <c r="A32" s="295"/>
      <c r="B32" s="296"/>
      <c r="C32" s="296"/>
      <c r="D32" s="297"/>
      <c r="E32" s="301" t="s">
        <v>27</v>
      </c>
      <c r="F32" s="302"/>
      <c r="G32" s="302"/>
      <c r="H32" s="302"/>
      <c r="I32" s="303"/>
      <c r="K32" s="45"/>
      <c r="L32" s="45"/>
      <c r="M32" s="45"/>
    </row>
    <row r="33" spans="1:14" ht="17.25">
      <c r="A33" s="283" t="s">
        <v>51</v>
      </c>
      <c r="B33" s="283"/>
      <c r="C33" s="283"/>
      <c r="D33" s="283"/>
      <c r="E33" s="283"/>
      <c r="F33" s="283"/>
      <c r="G33" s="283"/>
      <c r="H33" s="283"/>
      <c r="I33" s="283"/>
      <c r="K33" s="107" t="s">
        <v>106</v>
      </c>
      <c r="L33" s="110">
        <f>E28</f>
        <v>0</v>
      </c>
      <c r="M33" s="108" t="s">
        <v>90</v>
      </c>
      <c r="N33" s="109" t="str">
        <f xml:space="preserve"> ExpenseCategoryList!E40</f>
        <v>２／３</v>
      </c>
    </row>
    <row r="34" spans="1:14" ht="54.6" customHeight="1">
      <c r="A34" s="284" t="s">
        <v>52</v>
      </c>
      <c r="B34" s="284"/>
      <c r="C34" s="284"/>
      <c r="D34" s="284"/>
      <c r="E34" s="284"/>
      <c r="F34" s="284"/>
      <c r="G34" s="284"/>
      <c r="H34" s="284"/>
      <c r="I34" s="284"/>
      <c r="K34" s="174" t="str">
        <f>ExpenseCategoryList!E49 &amp; ExpenseCategoryList!E51</f>
        <v/>
      </c>
    </row>
    <row r="35" spans="1:14">
      <c r="A35" s="285" t="s">
        <v>53</v>
      </c>
      <c r="B35" s="285"/>
      <c r="C35" s="285"/>
      <c r="D35" s="285"/>
      <c r="E35" s="285"/>
      <c r="F35" s="285"/>
      <c r="G35" s="285"/>
      <c r="H35" s="285"/>
      <c r="I35" s="285"/>
    </row>
  </sheetData>
  <sheetProtection sheet="1" selectLockedCells="1"/>
  <dataConsolidate/>
  <mergeCells count="59">
    <mergeCell ref="A33:I33"/>
    <mergeCell ref="A34:I34"/>
    <mergeCell ref="A35:I35"/>
    <mergeCell ref="A29:D29"/>
    <mergeCell ref="E29:I29"/>
    <mergeCell ref="A30:D30"/>
    <mergeCell ref="E30:I30"/>
    <mergeCell ref="A31:D32"/>
    <mergeCell ref="E31:I31"/>
    <mergeCell ref="E32:I32"/>
    <mergeCell ref="A26:D26"/>
    <mergeCell ref="E26:I26"/>
    <mergeCell ref="A27:D27"/>
    <mergeCell ref="E27:I27"/>
    <mergeCell ref="A28:D28"/>
    <mergeCell ref="E28:I28"/>
    <mergeCell ref="A25:D25"/>
    <mergeCell ref="E25:I25"/>
    <mergeCell ref="A19:D19"/>
    <mergeCell ref="E19:I19"/>
    <mergeCell ref="A20:D20"/>
    <mergeCell ref="E20:I20"/>
    <mergeCell ref="A21:D21"/>
    <mergeCell ref="E21:I21"/>
    <mergeCell ref="A22:D22"/>
    <mergeCell ref="E22:I23"/>
    <mergeCell ref="C23:D23"/>
    <mergeCell ref="A24:D24"/>
    <mergeCell ref="E24:I24"/>
    <mergeCell ref="A16:D16"/>
    <mergeCell ref="E16:I16"/>
    <mergeCell ref="A17:D17"/>
    <mergeCell ref="E17:I17"/>
    <mergeCell ref="A18:D18"/>
    <mergeCell ref="E18:I18"/>
    <mergeCell ref="A13:D13"/>
    <mergeCell ref="E13:I13"/>
    <mergeCell ref="A14:D14"/>
    <mergeCell ref="E14:I14"/>
    <mergeCell ref="A15:D15"/>
    <mergeCell ref="E15:I15"/>
    <mergeCell ref="A10:D10"/>
    <mergeCell ref="E10:I10"/>
    <mergeCell ref="A11:D11"/>
    <mergeCell ref="E11:I11"/>
    <mergeCell ref="A12:D12"/>
    <mergeCell ref="E12:I12"/>
    <mergeCell ref="A6:D7"/>
    <mergeCell ref="E6:I7"/>
    <mergeCell ref="A8:D8"/>
    <mergeCell ref="E8:I8"/>
    <mergeCell ref="A9:D9"/>
    <mergeCell ref="E9:I9"/>
    <mergeCell ref="F1:I1"/>
    <mergeCell ref="A2:I2"/>
    <mergeCell ref="E3:F3"/>
    <mergeCell ref="G3:I3"/>
    <mergeCell ref="E4:F4"/>
    <mergeCell ref="G4:I4"/>
  </mergeCells>
  <phoneticPr fontId="13"/>
  <conditionalFormatting sqref="E31:I31">
    <cfRule type="expression" dxfId="13" priority="2">
      <formula>E31="いいえ"</formula>
    </cfRule>
  </conditionalFormatting>
  <conditionalFormatting sqref="F1">
    <cfRule type="containsText" dxfId="12" priority="1" operator="containsText" text="申請類型を選択してください">
      <formula>NOT(ISERROR(SEARCH("申請類型を選択してください",F1)))</formula>
    </cfRule>
  </conditionalFormatting>
  <dataValidations count="5">
    <dataValidation type="list" allowBlank="1" showInputMessage="1" showErrorMessage="1" sqref="B23" xr:uid="{DB017041-269F-4A27-82DC-F6838D303F43}">
      <formula1>"はい,いいえ"</formula1>
    </dataValidation>
    <dataValidation allowBlank="1" showInputMessage="1" showErrorMessage="1" prompt="支出管理表に入力いただくと全て自動計算されます。" sqref="E8:E20 E21:I21 E30:I30 E26:I26 E28:I28" xr:uid="{57E72643-F89B-47A4-9C71-7CF1E3DFD168}"/>
    <dataValidation allowBlank="1" showInputMessage="1" showErrorMessage="1" prompt="支出管理表、上記入力項目に入力いただくと自動表示されます。" sqref="E31:I31" xr:uid="{27965732-5488-4559-A8E4-EF62C5199E89}"/>
    <dataValidation allowBlank="1" showInputMessage="1" showErrorMessage="1" promptTitle="自動判定されます" prompt="計算式が入力してありますので自動判定されます" sqref="K1 N29:P29" xr:uid="{36AA0205-6193-4E09-BF9D-70E9AF6FCDD8}"/>
    <dataValidation type="list" allowBlank="1" showInputMessage="1" showErrorMessage="1" sqref="F1:I1" xr:uid="{FCB9FD75-7DCB-48E2-ADE5-53AEEA21BEF0}">
      <formula1>"申請類型を選択してください,通常枠,賃金引上げ枠,賃金引上げ枠（赤字事業者）,卒業枠,後継者支援枠,創業枠,インボイス枠"</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92A4E-A628-4E97-8B6D-3A71523D24FF}">
  <sheetPr>
    <tabColor rgb="FFFF0000"/>
  </sheetPr>
  <dimension ref="D2:Y56"/>
  <sheetViews>
    <sheetView zoomScale="90" zoomScaleNormal="90" workbookViewId="0">
      <selection activeCell="E3" sqref="E3"/>
    </sheetView>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75" customWidth="1"/>
    <col min="11" max="11" width="18" customWidth="1"/>
    <col min="12" max="12" width="19.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25" bestFit="1" customWidth="1"/>
    <col min="21" max="21" width="19" bestFit="1" customWidth="1"/>
    <col min="22" max="22" width="19" customWidth="1"/>
    <col min="23" max="23" width="18.75" customWidth="1"/>
    <col min="24" max="24" width="20" customWidth="1"/>
    <col min="25" max="25" width="18.875" customWidth="1"/>
  </cols>
  <sheetData>
    <row r="2" spans="4:25">
      <c r="E2" s="114" t="s">
        <v>105</v>
      </c>
      <c r="F2" s="113" t="s">
        <v>108</v>
      </c>
      <c r="G2" s="105" t="s">
        <v>109</v>
      </c>
      <c r="H2" s="115" t="s">
        <v>76</v>
      </c>
    </row>
    <row r="3" spans="4:25" ht="17.25">
      <c r="E3" s="168" t="str">
        <f>IF(別紙３支出内訳書!F1="賃金引上げ枠（赤字事業者）","☑","□")</f>
        <v>□</v>
      </c>
      <c r="F3" s="64">
        <f>別紙３支出内訳書!E19</f>
        <v>0</v>
      </c>
      <c r="G3" s="64">
        <f>別紙３支出内訳書!E20</f>
        <v>0</v>
      </c>
      <c r="H3" s="64">
        <f>IF(OR(別紙３支出内訳書!F1="賃金引上げ枠",別紙３支出内訳書!F1="賃金引上げ枠（赤字事業者）",別紙３支出内訳書!F1="卒業枠",別紙３支出内訳書!F1="後継者支援枠",別紙３支出内訳書!F1="創業枠"),2000000,IF(別紙３支出内訳書!F1="インボイス枠",1000000,500000))</f>
        <v>500000</v>
      </c>
      <c r="V3" s="53"/>
      <c r="W3" s="53"/>
      <c r="X3" s="53"/>
      <c r="Y3" s="53"/>
    </row>
    <row r="4" spans="4:25">
      <c r="U4" s="54"/>
    </row>
    <row r="5" spans="4:25">
      <c r="D5" s="55"/>
      <c r="E5" s="56"/>
      <c r="F5" s="56"/>
      <c r="G5" s="56"/>
      <c r="H5" s="56"/>
      <c r="I5" s="56"/>
      <c r="J5" s="56"/>
      <c r="K5" s="56"/>
      <c r="L5" s="56"/>
      <c r="M5" s="56"/>
      <c r="N5" s="56"/>
      <c r="O5" s="56"/>
      <c r="P5" s="56"/>
      <c r="Q5" s="57"/>
      <c r="U5" s="54"/>
    </row>
    <row r="6" spans="4:25">
      <c r="D6" s="58" t="s">
        <v>59</v>
      </c>
      <c r="E6" s="59"/>
      <c r="G6" s="60"/>
      <c r="H6" s="60"/>
      <c r="I6" s="60"/>
      <c r="J6" s="61"/>
      <c r="K6" s="61"/>
      <c r="Q6" s="62"/>
    </row>
    <row r="7" spans="4:25">
      <c r="D7" s="63"/>
      <c r="E7" s="61"/>
      <c r="F7" s="61"/>
      <c r="G7" s="60"/>
      <c r="H7" s="60"/>
      <c r="I7" s="61"/>
      <c r="J7" s="61"/>
      <c r="K7" s="61"/>
      <c r="L7" s="61" t="s">
        <v>60</v>
      </c>
      <c r="M7" s="61"/>
      <c r="N7" s="61" t="s">
        <v>60</v>
      </c>
      <c r="O7" s="61"/>
      <c r="P7" s="61"/>
      <c r="Q7" s="62"/>
    </row>
    <row r="8" spans="4:25">
      <c r="D8" s="63"/>
      <c r="E8" s="61" t="s">
        <v>61</v>
      </c>
      <c r="F8" s="64"/>
      <c r="G8" s="60" t="s">
        <v>62</v>
      </c>
      <c r="H8" s="60" t="str">
        <f>IF(E3="☑","3/4","2/3")</f>
        <v>2/3</v>
      </c>
      <c r="I8" s="61"/>
      <c r="J8" s="61"/>
      <c r="K8" s="61"/>
      <c r="L8" s="61" t="s">
        <v>63</v>
      </c>
      <c r="M8" s="61"/>
      <c r="N8" s="61" t="s">
        <v>64</v>
      </c>
      <c r="O8" s="61"/>
      <c r="P8" s="61"/>
      <c r="Q8" s="62"/>
    </row>
    <row r="9" spans="4:25">
      <c r="D9" s="63"/>
      <c r="E9" s="61"/>
      <c r="F9" s="61"/>
      <c r="G9" s="60" t="s">
        <v>65</v>
      </c>
      <c r="H9" s="65" t="str">
        <f xml:space="preserve">  "(1)×補助率 " &amp; H8 &amp;"(※)以内(円未満切捨て)"</f>
        <v>(1)×補助率 2/3(※)以内(円未満切捨て)</v>
      </c>
      <c r="I9" s="61"/>
      <c r="J9" s="61"/>
      <c r="K9" s="61"/>
      <c r="L9" s="61"/>
      <c r="M9" s="61"/>
      <c r="N9" s="61"/>
      <c r="O9" s="61"/>
      <c r="P9" s="61"/>
      <c r="Q9" s="62"/>
    </row>
    <row r="10" spans="4:25">
      <c r="D10" s="63"/>
      <c r="E10" s="61"/>
      <c r="F10" s="61"/>
      <c r="G10" s="60" t="s">
        <v>65</v>
      </c>
      <c r="H10" s="66" t="str">
        <f>"((6)の1/4を上限(最大50万円))、(c)×補助率 " &amp; H8 &amp; " (※)以内(円未満切捨て)"</f>
        <v>((6)の1/4を上限(最大50万円))、(c)×補助率 2/3 (※)以内(円未満切捨て)</v>
      </c>
      <c r="I10" s="60"/>
      <c r="J10" s="61"/>
      <c r="K10" s="61"/>
      <c r="L10" s="61"/>
      <c r="M10" s="61"/>
      <c r="N10" s="61" t="s">
        <v>66</v>
      </c>
      <c r="O10" s="61"/>
      <c r="P10" s="61" t="s">
        <v>67</v>
      </c>
      <c r="Q10" s="62"/>
    </row>
    <row r="11" spans="4:25">
      <c r="D11" s="63"/>
      <c r="E11" s="304" t="s">
        <v>68</v>
      </c>
      <c r="F11" s="67" t="s">
        <v>69</v>
      </c>
      <c r="G11" s="68" t="str">
        <f>IF(E3="☑","a*3/4","a*2/3")</f>
        <v>a*2/3</v>
      </c>
      <c r="H11" s="102" t="str">
        <f>"(" &amp; IF(E3="☑","a*3/4","a*2/3") &amp; ") /3"</f>
        <v>(a*2/3) /3</v>
      </c>
      <c r="I11" s="69" t="s">
        <v>70</v>
      </c>
      <c r="J11" s="61"/>
      <c r="K11" s="61"/>
      <c r="L11" s="69" t="s">
        <v>71</v>
      </c>
      <c r="M11" s="61"/>
      <c r="N11" s="69" t="s">
        <v>71</v>
      </c>
      <c r="O11" s="305" t="s">
        <v>57</v>
      </c>
      <c r="P11" s="69" t="s">
        <v>71</v>
      </c>
      <c r="Q11" s="62"/>
    </row>
    <row r="12" spans="4:25">
      <c r="D12" s="63">
        <v>12</v>
      </c>
      <c r="E12" s="304"/>
      <c r="F12" s="306">
        <f>F3</f>
        <v>0</v>
      </c>
      <c r="G12" s="70">
        <f>IF(E3="☑",ROUNDDOWN(F12*3/4,0),ROUNDDOWN(F12*2/3,0))</f>
        <v>0</v>
      </c>
      <c r="H12" s="71">
        <f>ROUNDDOWN(G12/3,0)</f>
        <v>0</v>
      </c>
      <c r="I12" s="71">
        <f>G12</f>
        <v>0</v>
      </c>
      <c r="J12" s="72"/>
      <c r="K12" s="72"/>
      <c r="L12" s="71">
        <f>IF(I20&lt;=G20,I12,"")</f>
        <v>0</v>
      </c>
      <c r="M12" s="61"/>
      <c r="N12" s="71" t="str">
        <f>IF(I20&lt;=G20,"",IF(I12&gt;G20,G20,I12))</f>
        <v/>
      </c>
      <c r="O12" s="305"/>
      <c r="P12" s="71" t="str">
        <f>IF(I20&lt;=G20,"",G20-P16)</f>
        <v/>
      </c>
      <c r="Q12" s="62"/>
    </row>
    <row r="13" spans="4:25">
      <c r="D13" s="63">
        <v>13</v>
      </c>
      <c r="E13" s="304"/>
      <c r="F13" s="306"/>
      <c r="G13" s="73"/>
      <c r="H13" s="74">
        <f>ROUNDDOWN(G12/3,3)</f>
        <v>0</v>
      </c>
      <c r="I13" s="71"/>
      <c r="J13" s="72"/>
      <c r="K13" s="72"/>
      <c r="L13" s="71"/>
      <c r="M13" s="61"/>
      <c r="N13" s="71"/>
      <c r="O13" s="305"/>
      <c r="P13" s="71"/>
      <c r="Q13" s="62"/>
    </row>
    <row r="14" spans="4:25">
      <c r="D14" s="63">
        <v>14</v>
      </c>
      <c r="E14" s="304"/>
      <c r="F14" s="306"/>
      <c r="G14" s="73">
        <f>IF(E3="☑",ROUNDDOWN(F12*3/4,3),ROUNDDOWN(F12*2/3,3)) - G12</f>
        <v>0</v>
      </c>
      <c r="H14" s="74">
        <f>H13-H12</f>
        <v>0</v>
      </c>
      <c r="I14" s="74">
        <f>G14</f>
        <v>0</v>
      </c>
      <c r="J14" s="72"/>
      <c r="K14" s="72"/>
      <c r="L14" s="71"/>
      <c r="M14" s="61"/>
      <c r="N14" s="71"/>
      <c r="O14" s="305"/>
      <c r="P14" s="71"/>
      <c r="Q14" s="62"/>
    </row>
    <row r="15" spans="4:25">
      <c r="D15" s="63">
        <v>15</v>
      </c>
      <c r="E15" s="307" t="s">
        <v>72</v>
      </c>
      <c r="F15" s="103" t="s">
        <v>73</v>
      </c>
      <c r="G15" s="104" t="str">
        <f>IF(E3="☑","c*3/4","c*2/3")</f>
        <v>c*2/3</v>
      </c>
      <c r="H15" s="102" t="str">
        <f>IF(E3="☑","a*1/4","a*2/9")</f>
        <v>a*2/9</v>
      </c>
      <c r="I15" s="102" t="s">
        <v>74</v>
      </c>
      <c r="J15" s="61"/>
      <c r="K15" s="61"/>
      <c r="L15" s="102" t="s">
        <v>75</v>
      </c>
      <c r="M15" s="61"/>
      <c r="N15" s="102" t="s">
        <v>75</v>
      </c>
      <c r="O15" s="305"/>
      <c r="P15" s="102" t="s">
        <v>75</v>
      </c>
      <c r="Q15" s="62"/>
    </row>
    <row r="16" spans="4:25">
      <c r="D16" s="63">
        <v>16</v>
      </c>
      <c r="E16" s="308"/>
      <c r="F16" s="306">
        <f>G3</f>
        <v>0</v>
      </c>
      <c r="G16" s="70">
        <f>IF(E3="☑",ROUNDDOWN(F16*3/4,0),ROUNDDOWN(F16*2/3,0))</f>
        <v>0</v>
      </c>
      <c r="H16" s="75">
        <f>IF(E3="☑",ROUNDDOWN(F12*1/4,0),ROUNDDOWN(F12*2/9,0))</f>
        <v>0</v>
      </c>
      <c r="I16" s="71">
        <f>IF(IF(G16&gt;H12,H12,G16)&gt;H20,H20,IF(G16&gt;H12,H12,G16))</f>
        <v>0</v>
      </c>
      <c r="J16" s="72"/>
      <c r="K16" s="72"/>
      <c r="L16" s="71">
        <f>IF(I20&lt;=G20,I16,"")</f>
        <v>0</v>
      </c>
      <c r="M16" t="str">
        <f>IF(L16="","",IF(L16*4&gt;L20,"×","〇"))</f>
        <v>〇</v>
      </c>
      <c r="N16" s="71" t="str">
        <f>IF(I20&lt;=G20,"",G20-N12)</f>
        <v/>
      </c>
      <c r="O16" s="305"/>
      <c r="P16" s="71" t="str">
        <f>IF(I20&lt;=G20,"",IF(ROUNDDOWN(G20/4,0)&gt;I16,I16,ROUNDDOWN(G20/4,0)))</f>
        <v/>
      </c>
      <c r="Q16" s="62"/>
    </row>
    <row r="17" spans="4:17">
      <c r="D17" s="63">
        <v>17</v>
      </c>
      <c r="E17" s="308"/>
      <c r="F17" s="306"/>
      <c r="G17" s="73">
        <f>IF(E3="☑",ROUNDDOWN(F16*3/4,3),ROUNDDOWN(F16*2/3,3))</f>
        <v>0</v>
      </c>
      <c r="H17" s="76">
        <f>IF(E3="☑",ROUNDDOWN(F12*1/4,3),ROUNDDOWN(F12*2/9,3))</f>
        <v>0</v>
      </c>
      <c r="I17" s="74">
        <f>IF(IF(G17&gt;H13,H13,G17)&gt;H21,H21,IF(G17&gt;H13,H13,G17))</f>
        <v>0</v>
      </c>
      <c r="J17" s="72"/>
      <c r="K17" s="72"/>
      <c r="L17" s="71"/>
      <c r="N17" s="71"/>
      <c r="O17" s="305"/>
      <c r="P17" s="71"/>
      <c r="Q17" s="62"/>
    </row>
    <row r="18" spans="4:17" ht="14.25" thickBot="1">
      <c r="D18" s="63">
        <v>18</v>
      </c>
      <c r="E18" s="308"/>
      <c r="F18" s="306"/>
      <c r="G18" s="73">
        <f>G17-G16</f>
        <v>0</v>
      </c>
      <c r="H18" s="76">
        <f>H17-H16</f>
        <v>0</v>
      </c>
      <c r="I18" s="74">
        <f>IF(IF(G17&gt;H13,H13,G17)&gt;H21,H22,IF(G17&gt;H13,H14,G18))</f>
        <v>0</v>
      </c>
      <c r="J18" s="72"/>
      <c r="K18" s="72"/>
      <c r="L18" s="71"/>
      <c r="N18" s="71"/>
      <c r="O18" s="305"/>
      <c r="P18" s="71"/>
      <c r="Q18" s="62"/>
    </row>
    <row r="19" spans="4:17">
      <c r="D19" s="63">
        <v>19</v>
      </c>
      <c r="E19" s="61"/>
      <c r="F19" s="61"/>
      <c r="G19" s="100" t="s">
        <v>76</v>
      </c>
      <c r="H19" s="102" t="s">
        <v>77</v>
      </c>
      <c r="I19" s="99" t="s">
        <v>78</v>
      </c>
      <c r="J19" s="98" t="s">
        <v>79</v>
      </c>
      <c r="K19" s="61"/>
      <c r="L19" s="97" t="s">
        <v>79</v>
      </c>
      <c r="M19" s="61"/>
      <c r="N19" s="97" t="s">
        <v>79</v>
      </c>
      <c r="O19" s="305"/>
      <c r="P19" s="97" t="s">
        <v>79</v>
      </c>
      <c r="Q19" s="62"/>
    </row>
    <row r="20" spans="4:17">
      <c r="D20" s="63">
        <v>20</v>
      </c>
      <c r="E20" s="61"/>
      <c r="F20" s="61"/>
      <c r="G20" s="306">
        <f>H3</f>
        <v>500000</v>
      </c>
      <c r="H20" s="77">
        <f>ROUNDDOWN(G20/4,0)</f>
        <v>125000</v>
      </c>
      <c r="I20" s="117">
        <f>I12+I16</f>
        <v>0</v>
      </c>
      <c r="J20" s="78">
        <f>IF(G20&gt;I20+J22,I20+J22,G20)</f>
        <v>0</v>
      </c>
      <c r="K20" s="79"/>
      <c r="L20" s="71">
        <f>IF(I20&lt;=G20,I20,"")</f>
        <v>0</v>
      </c>
      <c r="M20" s="61"/>
      <c r="N20" s="71" t="str">
        <f>IF(I20&lt;=G20,"",N12+N16)</f>
        <v/>
      </c>
      <c r="O20" s="305"/>
      <c r="P20" s="71" t="str">
        <f>IF(I20&lt;=G20,"",P12+P16)</f>
        <v/>
      </c>
      <c r="Q20" s="62"/>
    </row>
    <row r="21" spans="4:17">
      <c r="D21" s="63">
        <v>21</v>
      </c>
      <c r="E21" s="61"/>
      <c r="F21" s="61"/>
      <c r="G21" s="306"/>
      <c r="H21" s="80">
        <f>ROUNDDOWN(G20/4,3)</f>
        <v>125000</v>
      </c>
      <c r="I21" s="118"/>
      <c r="J21" s="81"/>
      <c r="K21" s="79"/>
      <c r="L21" s="60"/>
      <c r="M21" s="61"/>
      <c r="N21" s="60"/>
      <c r="O21" s="82"/>
      <c r="P21" s="60"/>
      <c r="Q21" s="62"/>
    </row>
    <row r="22" spans="4:17">
      <c r="D22" s="63">
        <v>22</v>
      </c>
      <c r="E22" s="61"/>
      <c r="F22" s="61"/>
      <c r="G22" s="306"/>
      <c r="H22" s="80">
        <f>H21-H20</f>
        <v>0</v>
      </c>
      <c r="I22" s="119">
        <f>I14+I18</f>
        <v>0</v>
      </c>
      <c r="J22" s="81">
        <f>IF(I22&gt;=1,1,0)</f>
        <v>0</v>
      </c>
      <c r="K22" s="79" t="s">
        <v>80</v>
      </c>
      <c r="L22" s="60"/>
      <c r="M22" s="61"/>
      <c r="N22" s="60"/>
      <c r="O22" s="82"/>
      <c r="P22" s="60"/>
      <c r="Q22" s="62"/>
    </row>
    <row r="23" spans="4:17">
      <c r="D23" s="63">
        <v>23</v>
      </c>
      <c r="E23" s="83"/>
      <c r="F23" s="83"/>
      <c r="G23" s="84"/>
      <c r="H23" s="84"/>
      <c r="I23" s="84"/>
      <c r="J23" s="83"/>
      <c r="K23" s="83"/>
      <c r="L23" s="83"/>
      <c r="M23" s="83"/>
      <c r="N23" s="83"/>
      <c r="O23" s="83"/>
      <c r="P23" s="83"/>
      <c r="Q23" s="85"/>
    </row>
    <row r="24" spans="4:17">
      <c r="D24" s="55"/>
      <c r="E24" s="86"/>
      <c r="F24" s="86"/>
      <c r="G24" s="87"/>
      <c r="H24" s="87"/>
      <c r="I24" s="87"/>
      <c r="J24" s="86"/>
      <c r="K24" s="88"/>
      <c r="L24" s="61"/>
      <c r="M24" s="61"/>
      <c r="N24" s="61"/>
      <c r="O24" s="61"/>
      <c r="P24" s="61"/>
    </row>
    <row r="25" spans="4:17">
      <c r="D25" s="58" t="s">
        <v>81</v>
      </c>
      <c r="F25" s="61"/>
      <c r="G25" s="61"/>
      <c r="H25" s="60"/>
      <c r="I25" s="60"/>
      <c r="J25" s="60"/>
      <c r="K25" s="89"/>
      <c r="L25" s="61"/>
      <c r="M25" s="61"/>
      <c r="N25" s="61"/>
      <c r="O25" s="61"/>
      <c r="P25" s="61"/>
      <c r="Q25" s="61"/>
    </row>
    <row r="26" spans="4:17">
      <c r="D26" s="58"/>
      <c r="F26" s="61"/>
      <c r="G26" s="61"/>
      <c r="H26" s="60"/>
      <c r="I26" s="60"/>
      <c r="J26" s="60"/>
      <c r="K26" s="89"/>
      <c r="L26" s="61"/>
      <c r="M26" s="61"/>
      <c r="N26" s="61"/>
      <c r="O26" s="61"/>
      <c r="P26" s="61"/>
      <c r="Q26" s="61"/>
    </row>
    <row r="27" spans="4:17">
      <c r="D27" s="63"/>
      <c r="E27" s="49" t="s">
        <v>55</v>
      </c>
      <c r="F27" s="61"/>
      <c r="G27" s="61" t="s">
        <v>66</v>
      </c>
      <c r="H27" s="61"/>
      <c r="I27" s="61" t="s">
        <v>67</v>
      </c>
      <c r="J27" s="60"/>
      <c r="K27" s="89"/>
      <c r="L27" s="61"/>
      <c r="M27" s="61"/>
      <c r="N27" s="61"/>
      <c r="O27" s="61"/>
      <c r="P27" s="61"/>
      <c r="Q27" s="61"/>
    </row>
    <row r="28" spans="4:17">
      <c r="D28" s="63"/>
      <c r="E28" s="69" t="s">
        <v>71</v>
      </c>
      <c r="F28" s="61"/>
      <c r="G28" s="69" t="s">
        <v>71</v>
      </c>
      <c r="H28" s="305" t="s">
        <v>57</v>
      </c>
      <c r="I28" s="69" t="s">
        <v>71</v>
      </c>
      <c r="J28" s="60"/>
      <c r="K28" s="89"/>
      <c r="L28" s="61"/>
      <c r="M28" s="61"/>
      <c r="N28" s="61"/>
      <c r="O28" s="61"/>
      <c r="P28" s="61"/>
      <c r="Q28" s="61"/>
    </row>
    <row r="29" spans="4:17" ht="17.25">
      <c r="D29" s="111">
        <f>別紙３支出内訳書!E24</f>
        <v>0</v>
      </c>
      <c r="E29" s="90" t="str">
        <f>IF(別紙３支出内訳書!E24=0,"×",IF(別紙３支出内訳書!E24&lt;I29,"×",IF(別紙３支出内訳書!E24&gt;G29,"×","〇")))</f>
        <v>×</v>
      </c>
      <c r="F29">
        <v>29</v>
      </c>
      <c r="G29" s="71">
        <f>IF(I20&lt;=G20,I12,IF(I12&gt;G20,G20,I12))</f>
        <v>0</v>
      </c>
      <c r="H29" s="305"/>
      <c r="I29" s="71">
        <f>IF(I20&lt;=G20,I12,G20-P16)</f>
        <v>0</v>
      </c>
      <c r="J29" s="60"/>
      <c r="K29" s="89"/>
      <c r="L29" s="61"/>
      <c r="M29" s="61"/>
      <c r="N29" s="61"/>
      <c r="O29" s="61"/>
      <c r="P29" s="61"/>
      <c r="Q29" s="61"/>
    </row>
    <row r="30" spans="4:17">
      <c r="D30" s="63"/>
      <c r="E30" s="102" t="s">
        <v>75</v>
      </c>
      <c r="G30" s="102" t="s">
        <v>75</v>
      </c>
      <c r="H30" s="305"/>
      <c r="I30" s="102" t="s">
        <v>75</v>
      </c>
      <c r="K30" s="62"/>
    </row>
    <row r="31" spans="4:17" ht="17.25">
      <c r="D31" s="111">
        <f>別紙３支出内訳書!E25</f>
        <v>0</v>
      </c>
      <c r="E31" s="90" t="str">
        <f>IF(別紙３支出内訳書!E25&gt;I31,"×",IF(別紙３支出内訳書!E25&lt;G31,"×","〇"))</f>
        <v>〇</v>
      </c>
      <c r="F31">
        <v>30</v>
      </c>
      <c r="G31" s="71">
        <f>IF(I20&lt;=G20,I16,G20-N12)</f>
        <v>0</v>
      </c>
      <c r="H31" s="305"/>
      <c r="I31" s="71">
        <f>IF(I20&lt;=G20,I16,IF(ROUNDDOWN(G20/4,0)&gt;I16,I16,ROUNDDOWN(G20/4,0)))</f>
        <v>0</v>
      </c>
      <c r="K31" s="62"/>
    </row>
    <row r="32" spans="4:17">
      <c r="D32" s="63"/>
      <c r="E32" s="97" t="s">
        <v>79</v>
      </c>
      <c r="G32" s="97" t="s">
        <v>79</v>
      </c>
      <c r="H32" s="305"/>
      <c r="I32" s="97" t="s">
        <v>79</v>
      </c>
      <c r="K32" s="62"/>
    </row>
    <row r="33" spans="4:11" ht="17.25">
      <c r="D33" s="63">
        <v>33</v>
      </c>
      <c r="E33" s="90" t="str">
        <f>IF(別紙３支出内訳書!E30&lt;0,"×","〇")</f>
        <v>〇</v>
      </c>
      <c r="F33">
        <v>33</v>
      </c>
      <c r="G33" s="71">
        <f>IF(I20&lt;=G20,I20,N12+N16)</f>
        <v>0</v>
      </c>
      <c r="H33" s="305"/>
      <c r="I33" s="71">
        <f>IF(I20&lt;=G20,I20,I29+I31)</f>
        <v>0</v>
      </c>
      <c r="K33" s="62"/>
    </row>
    <row r="34" spans="4:11" ht="17.25">
      <c r="D34" s="101" t="s">
        <v>58</v>
      </c>
      <c r="E34" s="90" t="str">
        <f>IF(別紙３支出内訳書!E24="","×",
    IF(別紙３支出内訳書!E24=0,"×",
    IF(別紙３支出内訳書!E26&lt;別紙３支出内訳書!E25*4,"×","〇")))</f>
        <v>×</v>
      </c>
      <c r="K34" s="62"/>
    </row>
    <row r="35" spans="4:11">
      <c r="D35" s="63"/>
      <c r="K35" s="62"/>
    </row>
    <row r="36" spans="4:11">
      <c r="D36" s="63"/>
      <c r="G36" s="52" t="s">
        <v>82</v>
      </c>
      <c r="H36" s="52"/>
      <c r="I36" s="309" t="s">
        <v>56</v>
      </c>
      <c r="J36" s="310"/>
      <c r="K36" s="62"/>
    </row>
    <row r="37" spans="4:11">
      <c r="D37" s="63" t="s">
        <v>83</v>
      </c>
      <c r="E37" s="112">
        <f>別紙３支出内訳書!E28</f>
        <v>0</v>
      </c>
      <c r="F37" s="91" t="s">
        <v>84</v>
      </c>
      <c r="G37" s="52" t="s">
        <v>85</v>
      </c>
      <c r="H37" s="116">
        <f>別紙３支出内訳書!E19</f>
        <v>0</v>
      </c>
      <c r="I37" s="311" t="s">
        <v>86</v>
      </c>
      <c r="J37" s="312"/>
      <c r="K37" s="62"/>
    </row>
    <row r="38" spans="4:11">
      <c r="D38" s="63" t="s">
        <v>87</v>
      </c>
      <c r="E38" s="106" t="str">
        <f>DBCS(TEXT(E37,"##,##0")) &amp; "円"</f>
        <v>０円</v>
      </c>
      <c r="F38" s="91" t="s">
        <v>88</v>
      </c>
      <c r="G38" s="52" t="s">
        <v>89</v>
      </c>
      <c r="H38" s="71">
        <f>別紙３支出内訳書!E24</f>
        <v>0</v>
      </c>
      <c r="I38" s="92">
        <f>IF(AND(H37=0,H38=0),0,IF(OR(H37=0,H37=""),"",ROUNDDOWN(H38*100/H37,2)))</f>
        <v>0</v>
      </c>
      <c r="J38" s="52" t="str">
        <f>IF(H38="","",IF(I38="","",TEXT(I38,"##0.00")&amp;"%"))</f>
        <v>0.00%</v>
      </c>
      <c r="K38" s="62"/>
    </row>
    <row r="39" spans="4:11">
      <c r="D39" s="63" t="s">
        <v>90</v>
      </c>
      <c r="E39" s="60" t="str">
        <f>IF(E3="☑","3/4","2/3")</f>
        <v>2/3</v>
      </c>
      <c r="F39" s="91" t="s">
        <v>91</v>
      </c>
      <c r="G39" s="52" t="s">
        <v>92</v>
      </c>
      <c r="H39" s="116">
        <f>別紙３支出内訳書!E20</f>
        <v>0</v>
      </c>
      <c r="I39" s="311" t="s">
        <v>93</v>
      </c>
      <c r="J39" s="312"/>
      <c r="K39" s="62"/>
    </row>
    <row r="40" spans="4:11">
      <c r="D40" s="63" t="s">
        <v>87</v>
      </c>
      <c r="E40" s="106" t="str">
        <f>DBCS(E39)</f>
        <v>２／３</v>
      </c>
      <c r="F40" s="91" t="s">
        <v>94</v>
      </c>
      <c r="G40" s="52" t="s">
        <v>95</v>
      </c>
      <c r="H40" s="81">
        <f>IF(H39=0,0,H42-H38)</f>
        <v>0</v>
      </c>
      <c r="I40" s="92" t="str">
        <f>IF(H41=0,"",IF(AND(H39=0,H40=0),0,IF(OR(H39=0,H39=""),"",ROUNDDOWN(H40*100/H39,2))))</f>
        <v/>
      </c>
      <c r="J40" s="52" t="str">
        <f>IF(H38="","",IF(I40="","",TEXT(I40,"##0.00")&amp;"%"))</f>
        <v/>
      </c>
      <c r="K40" s="62"/>
    </row>
    <row r="41" spans="4:11">
      <c r="D41" s="63"/>
      <c r="F41" s="91" t="s">
        <v>96</v>
      </c>
      <c r="G41" s="93" t="s">
        <v>97</v>
      </c>
      <c r="H41" s="116">
        <f>別紙３支出内訳書!E21</f>
        <v>0</v>
      </c>
      <c r="I41" s="311" t="s">
        <v>98</v>
      </c>
      <c r="J41" s="312"/>
      <c r="K41" s="62"/>
    </row>
    <row r="42" spans="4:11">
      <c r="D42" s="63"/>
      <c r="F42" s="91" t="s">
        <v>99</v>
      </c>
      <c r="G42" s="52" t="s">
        <v>100</v>
      </c>
      <c r="H42" s="71">
        <f>G33</f>
        <v>0</v>
      </c>
      <c r="I42" s="92" t="str">
        <f>IF(H41=0,"",IF(H40=0,0,IF(OR(H42=0,H42="",H39=0,H39=""),"",ROUNDDOWN(H40*100/H42,2))))</f>
        <v/>
      </c>
      <c r="J42" s="52" t="str">
        <f>IF(H38="","",IF(I42="","",TEXT(I42,"##0.00") &amp; "%"))</f>
        <v/>
      </c>
      <c r="K42" s="62"/>
    </row>
    <row r="43" spans="4:11">
      <c r="D43" s="63"/>
      <c r="F43" s="91"/>
      <c r="H43" s="60"/>
      <c r="I43" s="72"/>
      <c r="K43" s="62"/>
    </row>
    <row r="44" spans="4:11">
      <c r="D44" s="94"/>
      <c r="E44" s="95"/>
      <c r="F44" s="95"/>
      <c r="G44" s="95"/>
      <c r="H44" s="95"/>
      <c r="I44" s="95"/>
      <c r="J44" s="95"/>
      <c r="K44" s="85"/>
    </row>
    <row r="45" spans="4:11">
      <c r="D45" s="55"/>
      <c r="E45" s="56"/>
      <c r="F45" s="56"/>
      <c r="G45" s="56"/>
      <c r="H45" s="56"/>
      <c r="I45" s="56"/>
      <c r="J45" s="56"/>
      <c r="K45" s="57"/>
    </row>
    <row r="46" spans="4:11">
      <c r="D46" s="58" t="s">
        <v>101</v>
      </c>
      <c r="K46" s="62"/>
    </row>
    <row r="47" spans="4:11">
      <c r="D47" s="96" t="s">
        <v>102</v>
      </c>
      <c r="E47" s="106" t="str">
        <f>IF(J22=0,"","※")</f>
        <v/>
      </c>
      <c r="K47" s="62"/>
    </row>
    <row r="48" spans="4:11">
      <c r="D48" s="58"/>
      <c r="K48" s="62"/>
    </row>
    <row r="49" spans="4:11">
      <c r="D49" s="63" t="s">
        <v>103</v>
      </c>
      <c r="E49" s="106" t="str">
        <f>IF(F16=0,"",IF(F12=0,"ウェブサイト関連費のみでの申請はできません",""))</f>
        <v/>
      </c>
      <c r="K49" s="62"/>
    </row>
    <row r="50" spans="4:11">
      <c r="D50" s="63"/>
      <c r="K50" s="62"/>
    </row>
    <row r="51" spans="4:11">
      <c r="D51" s="63" t="s">
        <v>104</v>
      </c>
      <c r="E51" s="106" t="str">
        <f>IF(別紙３支出内訳書!E17*2&lt;=別紙３支出内訳書!E21,"","設備処分費が、補助対象経費合計（上記１．～１１．）（⑤）の1/2を超えています")</f>
        <v/>
      </c>
      <c r="K51" s="62"/>
    </row>
    <row r="52" spans="4:11">
      <c r="D52" s="63"/>
      <c r="K52" s="62"/>
    </row>
    <row r="53" spans="4:11">
      <c r="D53" s="63" t="s">
        <v>107</v>
      </c>
      <c r="E53" s="112">
        <f>別紙３支出内訳書!E17</f>
        <v>0</v>
      </c>
      <c r="K53" s="62"/>
    </row>
    <row r="54" spans="4:11">
      <c r="D54" s="63"/>
      <c r="K54" s="62"/>
    </row>
    <row r="55" spans="4:11">
      <c r="D55" s="63"/>
      <c r="K55" s="62"/>
    </row>
    <row r="56" spans="4:11">
      <c r="D56" s="63"/>
      <c r="K56" s="62"/>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9718358B-B227-4906-94ED-23E9AFED9F0C}"/>
    <dataValidation showInputMessage="1" showErrorMessage="1" sqref="E3" xr:uid="{0421FD7D-B62C-41D5-ACF7-586918FE2752}"/>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75" style="38" customWidth="1"/>
    <col min="2" max="2" width="12.375" style="38" customWidth="1"/>
    <col min="3" max="3" width="14.125" style="38" customWidth="1"/>
    <col min="4" max="6" width="12.375" style="38" customWidth="1"/>
    <col min="7" max="7" width="14.625" style="38" customWidth="1"/>
    <col min="8" max="256" width="9" style="38"/>
    <col min="257" max="257" width="21.75" style="38" customWidth="1"/>
    <col min="258" max="258" width="12.375" style="38" customWidth="1"/>
    <col min="259" max="259" width="14.125" style="38" customWidth="1"/>
    <col min="260" max="262" width="12.375" style="38" customWidth="1"/>
    <col min="263" max="263" width="14.625" style="38" customWidth="1"/>
    <col min="264" max="512" width="9" style="38"/>
    <col min="513" max="513" width="21.75" style="38" customWidth="1"/>
    <col min="514" max="514" width="12.375" style="38" customWidth="1"/>
    <col min="515" max="515" width="14.125" style="38" customWidth="1"/>
    <col min="516" max="518" width="12.375" style="38" customWidth="1"/>
    <col min="519" max="519" width="14.625" style="38" customWidth="1"/>
    <col min="520" max="768" width="9" style="38"/>
    <col min="769" max="769" width="21.75" style="38" customWidth="1"/>
    <col min="770" max="770" width="12.375" style="38" customWidth="1"/>
    <col min="771" max="771" width="14.125" style="38" customWidth="1"/>
    <col min="772" max="774" width="12.375" style="38" customWidth="1"/>
    <col min="775" max="775" width="14.625" style="38" customWidth="1"/>
    <col min="776" max="1024" width="9" style="38"/>
    <col min="1025" max="1025" width="21.75" style="38" customWidth="1"/>
    <col min="1026" max="1026" width="12.375" style="38" customWidth="1"/>
    <col min="1027" max="1027" width="14.125" style="38" customWidth="1"/>
    <col min="1028" max="1030" width="12.375" style="38" customWidth="1"/>
    <col min="1031" max="1031" width="14.625" style="38" customWidth="1"/>
    <col min="1032" max="1280" width="9" style="38"/>
    <col min="1281" max="1281" width="21.75" style="38" customWidth="1"/>
    <col min="1282" max="1282" width="12.375" style="38" customWidth="1"/>
    <col min="1283" max="1283" width="14.125" style="38" customWidth="1"/>
    <col min="1284" max="1286" width="12.375" style="38" customWidth="1"/>
    <col min="1287" max="1287" width="14.625" style="38" customWidth="1"/>
    <col min="1288" max="1536" width="9" style="38"/>
    <col min="1537" max="1537" width="21.75" style="38" customWidth="1"/>
    <col min="1538" max="1538" width="12.375" style="38" customWidth="1"/>
    <col min="1539" max="1539" width="14.125" style="38" customWidth="1"/>
    <col min="1540" max="1542" width="12.375" style="38" customWidth="1"/>
    <col min="1543" max="1543" width="14.625" style="38" customWidth="1"/>
    <col min="1544" max="1792" width="9" style="38"/>
    <col min="1793" max="1793" width="21.75" style="38" customWidth="1"/>
    <col min="1794" max="1794" width="12.375" style="38" customWidth="1"/>
    <col min="1795" max="1795" width="14.125" style="38" customWidth="1"/>
    <col min="1796" max="1798" width="12.375" style="38" customWidth="1"/>
    <col min="1799" max="1799" width="14.625" style="38" customWidth="1"/>
    <col min="1800" max="2048" width="9" style="38"/>
    <col min="2049" max="2049" width="21.75" style="38" customWidth="1"/>
    <col min="2050" max="2050" width="12.375" style="38" customWidth="1"/>
    <col min="2051" max="2051" width="14.125" style="38" customWidth="1"/>
    <col min="2052" max="2054" width="12.375" style="38" customWidth="1"/>
    <col min="2055" max="2055" width="14.625" style="38" customWidth="1"/>
    <col min="2056" max="2304" width="9" style="38"/>
    <col min="2305" max="2305" width="21.75" style="38" customWidth="1"/>
    <col min="2306" max="2306" width="12.375" style="38" customWidth="1"/>
    <col min="2307" max="2307" width="14.125" style="38" customWidth="1"/>
    <col min="2308" max="2310" width="12.375" style="38" customWidth="1"/>
    <col min="2311" max="2311" width="14.625" style="38" customWidth="1"/>
    <col min="2312" max="2560" width="9" style="38"/>
    <col min="2561" max="2561" width="21.75" style="38" customWidth="1"/>
    <col min="2562" max="2562" width="12.375" style="38" customWidth="1"/>
    <col min="2563" max="2563" width="14.125" style="38" customWidth="1"/>
    <col min="2564" max="2566" width="12.375" style="38" customWidth="1"/>
    <col min="2567" max="2567" width="14.625" style="38" customWidth="1"/>
    <col min="2568" max="2816" width="9" style="38"/>
    <col min="2817" max="2817" width="21.75" style="38" customWidth="1"/>
    <col min="2818" max="2818" width="12.375" style="38" customWidth="1"/>
    <col min="2819" max="2819" width="14.125" style="38" customWidth="1"/>
    <col min="2820" max="2822" width="12.375" style="38" customWidth="1"/>
    <col min="2823" max="2823" width="14.625" style="38" customWidth="1"/>
    <col min="2824" max="3072" width="9" style="38"/>
    <col min="3073" max="3073" width="21.75" style="38" customWidth="1"/>
    <col min="3074" max="3074" width="12.375" style="38" customWidth="1"/>
    <col min="3075" max="3075" width="14.125" style="38" customWidth="1"/>
    <col min="3076" max="3078" width="12.375" style="38" customWidth="1"/>
    <col min="3079" max="3079" width="14.625" style="38" customWidth="1"/>
    <col min="3080" max="3328" width="9" style="38"/>
    <col min="3329" max="3329" width="21.75" style="38" customWidth="1"/>
    <col min="3330" max="3330" width="12.375" style="38" customWidth="1"/>
    <col min="3331" max="3331" width="14.125" style="38" customWidth="1"/>
    <col min="3332" max="3334" width="12.375" style="38" customWidth="1"/>
    <col min="3335" max="3335" width="14.625" style="38" customWidth="1"/>
    <col min="3336" max="3584" width="9" style="38"/>
    <col min="3585" max="3585" width="21.75" style="38" customWidth="1"/>
    <col min="3586" max="3586" width="12.375" style="38" customWidth="1"/>
    <col min="3587" max="3587" width="14.125" style="38" customWidth="1"/>
    <col min="3588" max="3590" width="12.375" style="38" customWidth="1"/>
    <col min="3591" max="3591" width="14.625" style="38" customWidth="1"/>
    <col min="3592" max="3840" width="9" style="38"/>
    <col min="3841" max="3841" width="21.75" style="38" customWidth="1"/>
    <col min="3842" max="3842" width="12.375" style="38" customWidth="1"/>
    <col min="3843" max="3843" width="14.125" style="38" customWidth="1"/>
    <col min="3844" max="3846" width="12.375" style="38" customWidth="1"/>
    <col min="3847" max="3847" width="14.625" style="38" customWidth="1"/>
    <col min="3848" max="4096" width="9" style="38"/>
    <col min="4097" max="4097" width="21.75" style="38" customWidth="1"/>
    <col min="4098" max="4098" width="12.375" style="38" customWidth="1"/>
    <col min="4099" max="4099" width="14.125" style="38" customWidth="1"/>
    <col min="4100" max="4102" width="12.375" style="38" customWidth="1"/>
    <col min="4103" max="4103" width="14.625" style="38" customWidth="1"/>
    <col min="4104" max="4352" width="9" style="38"/>
    <col min="4353" max="4353" width="21.75" style="38" customWidth="1"/>
    <col min="4354" max="4354" width="12.375" style="38" customWidth="1"/>
    <col min="4355" max="4355" width="14.125" style="38" customWidth="1"/>
    <col min="4356" max="4358" width="12.375" style="38" customWidth="1"/>
    <col min="4359" max="4359" width="14.625" style="38" customWidth="1"/>
    <col min="4360" max="4608" width="9" style="38"/>
    <col min="4609" max="4609" width="21.75" style="38" customWidth="1"/>
    <col min="4610" max="4610" width="12.375" style="38" customWidth="1"/>
    <col min="4611" max="4611" width="14.125" style="38" customWidth="1"/>
    <col min="4612" max="4614" width="12.375" style="38" customWidth="1"/>
    <col min="4615" max="4615" width="14.625" style="38" customWidth="1"/>
    <col min="4616" max="4864" width="9" style="38"/>
    <col min="4865" max="4865" width="21.75" style="38" customWidth="1"/>
    <col min="4866" max="4866" width="12.375" style="38" customWidth="1"/>
    <col min="4867" max="4867" width="14.125" style="38" customWidth="1"/>
    <col min="4868" max="4870" width="12.375" style="38" customWidth="1"/>
    <col min="4871" max="4871" width="14.625" style="38" customWidth="1"/>
    <col min="4872" max="5120" width="9" style="38"/>
    <col min="5121" max="5121" width="21.75" style="38" customWidth="1"/>
    <col min="5122" max="5122" width="12.375" style="38" customWidth="1"/>
    <col min="5123" max="5123" width="14.125" style="38" customWidth="1"/>
    <col min="5124" max="5126" width="12.375" style="38" customWidth="1"/>
    <col min="5127" max="5127" width="14.625" style="38" customWidth="1"/>
    <col min="5128" max="5376" width="9" style="38"/>
    <col min="5377" max="5377" width="21.75" style="38" customWidth="1"/>
    <col min="5378" max="5378" width="12.375" style="38" customWidth="1"/>
    <col min="5379" max="5379" width="14.125" style="38" customWidth="1"/>
    <col min="5380" max="5382" width="12.375" style="38" customWidth="1"/>
    <col min="5383" max="5383" width="14.625" style="38" customWidth="1"/>
    <col min="5384" max="5632" width="9" style="38"/>
    <col min="5633" max="5633" width="21.75" style="38" customWidth="1"/>
    <col min="5634" max="5634" width="12.375" style="38" customWidth="1"/>
    <col min="5635" max="5635" width="14.125" style="38" customWidth="1"/>
    <col min="5636" max="5638" width="12.375" style="38" customWidth="1"/>
    <col min="5639" max="5639" width="14.625" style="38" customWidth="1"/>
    <col min="5640" max="5888" width="9" style="38"/>
    <col min="5889" max="5889" width="21.75" style="38" customWidth="1"/>
    <col min="5890" max="5890" width="12.375" style="38" customWidth="1"/>
    <col min="5891" max="5891" width="14.125" style="38" customWidth="1"/>
    <col min="5892" max="5894" width="12.375" style="38" customWidth="1"/>
    <col min="5895" max="5895" width="14.625" style="38" customWidth="1"/>
    <col min="5896" max="6144" width="9" style="38"/>
    <col min="6145" max="6145" width="21.75" style="38" customWidth="1"/>
    <col min="6146" max="6146" width="12.375" style="38" customWidth="1"/>
    <col min="6147" max="6147" width="14.125" style="38" customWidth="1"/>
    <col min="6148" max="6150" width="12.375" style="38" customWidth="1"/>
    <col min="6151" max="6151" width="14.625" style="38" customWidth="1"/>
    <col min="6152" max="6400" width="9" style="38"/>
    <col min="6401" max="6401" width="21.75" style="38" customWidth="1"/>
    <col min="6402" max="6402" width="12.375" style="38" customWidth="1"/>
    <col min="6403" max="6403" width="14.125" style="38" customWidth="1"/>
    <col min="6404" max="6406" width="12.375" style="38" customWidth="1"/>
    <col min="6407" max="6407" width="14.625" style="38" customWidth="1"/>
    <col min="6408" max="6656" width="9" style="38"/>
    <col min="6657" max="6657" width="21.75" style="38" customWidth="1"/>
    <col min="6658" max="6658" width="12.375" style="38" customWidth="1"/>
    <col min="6659" max="6659" width="14.125" style="38" customWidth="1"/>
    <col min="6660" max="6662" width="12.375" style="38" customWidth="1"/>
    <col min="6663" max="6663" width="14.625" style="38" customWidth="1"/>
    <col min="6664" max="6912" width="9" style="38"/>
    <col min="6913" max="6913" width="21.75" style="38" customWidth="1"/>
    <col min="6914" max="6914" width="12.375" style="38" customWidth="1"/>
    <col min="6915" max="6915" width="14.125" style="38" customWidth="1"/>
    <col min="6916" max="6918" width="12.375" style="38" customWidth="1"/>
    <col min="6919" max="6919" width="14.625" style="38" customWidth="1"/>
    <col min="6920" max="7168" width="9" style="38"/>
    <col min="7169" max="7169" width="21.75" style="38" customWidth="1"/>
    <col min="7170" max="7170" width="12.375" style="38" customWidth="1"/>
    <col min="7171" max="7171" width="14.125" style="38" customWidth="1"/>
    <col min="7172" max="7174" width="12.375" style="38" customWidth="1"/>
    <col min="7175" max="7175" width="14.625" style="38" customWidth="1"/>
    <col min="7176" max="7424" width="9" style="38"/>
    <col min="7425" max="7425" width="21.75" style="38" customWidth="1"/>
    <col min="7426" max="7426" width="12.375" style="38" customWidth="1"/>
    <col min="7427" max="7427" width="14.125" style="38" customWidth="1"/>
    <col min="7428" max="7430" width="12.375" style="38" customWidth="1"/>
    <col min="7431" max="7431" width="14.625" style="38" customWidth="1"/>
    <col min="7432" max="7680" width="9" style="38"/>
    <col min="7681" max="7681" width="21.75" style="38" customWidth="1"/>
    <col min="7682" max="7682" width="12.375" style="38" customWidth="1"/>
    <col min="7683" max="7683" width="14.125" style="38" customWidth="1"/>
    <col min="7684" max="7686" width="12.375" style="38" customWidth="1"/>
    <col min="7687" max="7687" width="14.625" style="38" customWidth="1"/>
    <col min="7688" max="7936" width="9" style="38"/>
    <col min="7937" max="7937" width="21.75" style="38" customWidth="1"/>
    <col min="7938" max="7938" width="12.375" style="38" customWidth="1"/>
    <col min="7939" max="7939" width="14.125" style="38" customWidth="1"/>
    <col min="7940" max="7942" width="12.375" style="38" customWidth="1"/>
    <col min="7943" max="7943" width="14.625" style="38" customWidth="1"/>
    <col min="7944" max="8192" width="9" style="38"/>
    <col min="8193" max="8193" width="21.75" style="38" customWidth="1"/>
    <col min="8194" max="8194" width="12.375" style="38" customWidth="1"/>
    <col min="8195" max="8195" width="14.125" style="38" customWidth="1"/>
    <col min="8196" max="8198" width="12.375" style="38" customWidth="1"/>
    <col min="8199" max="8199" width="14.625" style="38" customWidth="1"/>
    <col min="8200" max="8448" width="9" style="38"/>
    <col min="8449" max="8449" width="21.75" style="38" customWidth="1"/>
    <col min="8450" max="8450" width="12.375" style="38" customWidth="1"/>
    <col min="8451" max="8451" width="14.125" style="38" customWidth="1"/>
    <col min="8452" max="8454" width="12.375" style="38" customWidth="1"/>
    <col min="8455" max="8455" width="14.625" style="38" customWidth="1"/>
    <col min="8456" max="8704" width="9" style="38"/>
    <col min="8705" max="8705" width="21.75" style="38" customWidth="1"/>
    <col min="8706" max="8706" width="12.375" style="38" customWidth="1"/>
    <col min="8707" max="8707" width="14.125" style="38" customWidth="1"/>
    <col min="8708" max="8710" width="12.375" style="38" customWidth="1"/>
    <col min="8711" max="8711" width="14.625" style="38" customWidth="1"/>
    <col min="8712" max="8960" width="9" style="38"/>
    <col min="8961" max="8961" width="21.75" style="38" customWidth="1"/>
    <col min="8962" max="8962" width="12.375" style="38" customWidth="1"/>
    <col min="8963" max="8963" width="14.125" style="38" customWidth="1"/>
    <col min="8964" max="8966" width="12.375" style="38" customWidth="1"/>
    <col min="8967" max="8967" width="14.625" style="38" customWidth="1"/>
    <col min="8968" max="9216" width="9" style="38"/>
    <col min="9217" max="9217" width="21.75" style="38" customWidth="1"/>
    <col min="9218" max="9218" width="12.375" style="38" customWidth="1"/>
    <col min="9219" max="9219" width="14.125" style="38" customWidth="1"/>
    <col min="9220" max="9222" width="12.375" style="38" customWidth="1"/>
    <col min="9223" max="9223" width="14.625" style="38" customWidth="1"/>
    <col min="9224" max="9472" width="9" style="38"/>
    <col min="9473" max="9473" width="21.75" style="38" customWidth="1"/>
    <col min="9474" max="9474" width="12.375" style="38" customWidth="1"/>
    <col min="9475" max="9475" width="14.125" style="38" customWidth="1"/>
    <col min="9476" max="9478" width="12.375" style="38" customWidth="1"/>
    <col min="9479" max="9479" width="14.625" style="38" customWidth="1"/>
    <col min="9480" max="9728" width="9" style="38"/>
    <col min="9729" max="9729" width="21.75" style="38" customWidth="1"/>
    <col min="9730" max="9730" width="12.375" style="38" customWidth="1"/>
    <col min="9731" max="9731" width="14.125" style="38" customWidth="1"/>
    <col min="9732" max="9734" width="12.375" style="38" customWidth="1"/>
    <col min="9735" max="9735" width="14.625" style="38" customWidth="1"/>
    <col min="9736" max="9984" width="9" style="38"/>
    <col min="9985" max="9985" width="21.75" style="38" customWidth="1"/>
    <col min="9986" max="9986" width="12.375" style="38" customWidth="1"/>
    <col min="9987" max="9987" width="14.125" style="38" customWidth="1"/>
    <col min="9988" max="9990" width="12.375" style="38" customWidth="1"/>
    <col min="9991" max="9991" width="14.625" style="38" customWidth="1"/>
    <col min="9992" max="10240" width="9" style="38"/>
    <col min="10241" max="10241" width="21.75" style="38" customWidth="1"/>
    <col min="10242" max="10242" width="12.375" style="38" customWidth="1"/>
    <col min="10243" max="10243" width="14.125" style="38" customWidth="1"/>
    <col min="10244" max="10246" width="12.375" style="38" customWidth="1"/>
    <col min="10247" max="10247" width="14.625" style="38" customWidth="1"/>
    <col min="10248" max="10496" width="9" style="38"/>
    <col min="10497" max="10497" width="21.75" style="38" customWidth="1"/>
    <col min="10498" max="10498" width="12.375" style="38" customWidth="1"/>
    <col min="10499" max="10499" width="14.125" style="38" customWidth="1"/>
    <col min="10500" max="10502" width="12.375" style="38" customWidth="1"/>
    <col min="10503" max="10503" width="14.625" style="38" customWidth="1"/>
    <col min="10504" max="10752" width="9" style="38"/>
    <col min="10753" max="10753" width="21.75" style="38" customWidth="1"/>
    <col min="10754" max="10754" width="12.375" style="38" customWidth="1"/>
    <col min="10755" max="10755" width="14.125" style="38" customWidth="1"/>
    <col min="10756" max="10758" width="12.375" style="38" customWidth="1"/>
    <col min="10759" max="10759" width="14.625" style="38" customWidth="1"/>
    <col min="10760" max="11008" width="9" style="38"/>
    <col min="11009" max="11009" width="21.75" style="38" customWidth="1"/>
    <col min="11010" max="11010" width="12.375" style="38" customWidth="1"/>
    <col min="11011" max="11011" width="14.125" style="38" customWidth="1"/>
    <col min="11012" max="11014" width="12.375" style="38" customWidth="1"/>
    <col min="11015" max="11015" width="14.625" style="38" customWidth="1"/>
    <col min="11016" max="11264" width="9" style="38"/>
    <col min="11265" max="11265" width="21.75" style="38" customWidth="1"/>
    <col min="11266" max="11266" width="12.375" style="38" customWidth="1"/>
    <col min="11267" max="11267" width="14.125" style="38" customWidth="1"/>
    <col min="11268" max="11270" width="12.375" style="38" customWidth="1"/>
    <col min="11271" max="11271" width="14.625" style="38" customWidth="1"/>
    <col min="11272" max="11520" width="9" style="38"/>
    <col min="11521" max="11521" width="21.75" style="38" customWidth="1"/>
    <col min="11522" max="11522" width="12.375" style="38" customWidth="1"/>
    <col min="11523" max="11523" width="14.125" style="38" customWidth="1"/>
    <col min="11524" max="11526" width="12.375" style="38" customWidth="1"/>
    <col min="11527" max="11527" width="14.625" style="38" customWidth="1"/>
    <col min="11528" max="11776" width="9" style="38"/>
    <col min="11777" max="11777" width="21.75" style="38" customWidth="1"/>
    <col min="11778" max="11778" width="12.375" style="38" customWidth="1"/>
    <col min="11779" max="11779" width="14.125" style="38" customWidth="1"/>
    <col min="11780" max="11782" width="12.375" style="38" customWidth="1"/>
    <col min="11783" max="11783" width="14.625" style="38" customWidth="1"/>
    <col min="11784" max="12032" width="9" style="38"/>
    <col min="12033" max="12033" width="21.75" style="38" customWidth="1"/>
    <col min="12034" max="12034" width="12.375" style="38" customWidth="1"/>
    <col min="12035" max="12035" width="14.125" style="38" customWidth="1"/>
    <col min="12036" max="12038" width="12.375" style="38" customWidth="1"/>
    <col min="12039" max="12039" width="14.625" style="38" customWidth="1"/>
    <col min="12040" max="12288" width="9" style="38"/>
    <col min="12289" max="12289" width="21.75" style="38" customWidth="1"/>
    <col min="12290" max="12290" width="12.375" style="38" customWidth="1"/>
    <col min="12291" max="12291" width="14.125" style="38" customWidth="1"/>
    <col min="12292" max="12294" width="12.375" style="38" customWidth="1"/>
    <col min="12295" max="12295" width="14.625" style="38" customWidth="1"/>
    <col min="12296" max="12544" width="9" style="38"/>
    <col min="12545" max="12545" width="21.75" style="38" customWidth="1"/>
    <col min="12546" max="12546" width="12.375" style="38" customWidth="1"/>
    <col min="12547" max="12547" width="14.125" style="38" customWidth="1"/>
    <col min="12548" max="12550" width="12.375" style="38" customWidth="1"/>
    <col min="12551" max="12551" width="14.625" style="38" customWidth="1"/>
    <col min="12552" max="12800" width="9" style="38"/>
    <col min="12801" max="12801" width="21.75" style="38" customWidth="1"/>
    <col min="12802" max="12802" width="12.375" style="38" customWidth="1"/>
    <col min="12803" max="12803" width="14.125" style="38" customWidth="1"/>
    <col min="12804" max="12806" width="12.375" style="38" customWidth="1"/>
    <col min="12807" max="12807" width="14.625" style="38" customWidth="1"/>
    <col min="12808" max="13056" width="9" style="38"/>
    <col min="13057" max="13057" width="21.75" style="38" customWidth="1"/>
    <col min="13058" max="13058" width="12.375" style="38" customWidth="1"/>
    <col min="13059" max="13059" width="14.125" style="38" customWidth="1"/>
    <col min="13060" max="13062" width="12.375" style="38" customWidth="1"/>
    <col min="13063" max="13063" width="14.625" style="38" customWidth="1"/>
    <col min="13064" max="13312" width="9" style="38"/>
    <col min="13313" max="13313" width="21.75" style="38" customWidth="1"/>
    <col min="13314" max="13314" width="12.375" style="38" customWidth="1"/>
    <col min="13315" max="13315" width="14.125" style="38" customWidth="1"/>
    <col min="13316" max="13318" width="12.375" style="38" customWidth="1"/>
    <col min="13319" max="13319" width="14.625" style="38" customWidth="1"/>
    <col min="13320" max="13568" width="9" style="38"/>
    <col min="13569" max="13569" width="21.75" style="38" customWidth="1"/>
    <col min="13570" max="13570" width="12.375" style="38" customWidth="1"/>
    <col min="13571" max="13571" width="14.125" style="38" customWidth="1"/>
    <col min="13572" max="13574" width="12.375" style="38" customWidth="1"/>
    <col min="13575" max="13575" width="14.625" style="38" customWidth="1"/>
    <col min="13576" max="13824" width="9" style="38"/>
    <col min="13825" max="13825" width="21.75" style="38" customWidth="1"/>
    <col min="13826" max="13826" width="12.375" style="38" customWidth="1"/>
    <col min="13827" max="13827" width="14.125" style="38" customWidth="1"/>
    <col min="13828" max="13830" width="12.375" style="38" customWidth="1"/>
    <col min="13831" max="13831" width="14.625" style="38" customWidth="1"/>
    <col min="13832" max="14080" width="9" style="38"/>
    <col min="14081" max="14081" width="21.75" style="38" customWidth="1"/>
    <col min="14082" max="14082" width="12.375" style="38" customWidth="1"/>
    <col min="14083" max="14083" width="14.125" style="38" customWidth="1"/>
    <col min="14084" max="14086" width="12.375" style="38" customWidth="1"/>
    <col min="14087" max="14087" width="14.625" style="38" customWidth="1"/>
    <col min="14088" max="14336" width="9" style="38"/>
    <col min="14337" max="14337" width="21.75" style="38" customWidth="1"/>
    <col min="14338" max="14338" width="12.375" style="38" customWidth="1"/>
    <col min="14339" max="14339" width="14.125" style="38" customWidth="1"/>
    <col min="14340" max="14342" width="12.375" style="38" customWidth="1"/>
    <col min="14343" max="14343" width="14.625" style="38" customWidth="1"/>
    <col min="14344" max="14592" width="9" style="38"/>
    <col min="14593" max="14593" width="21.75" style="38" customWidth="1"/>
    <col min="14594" max="14594" width="12.375" style="38" customWidth="1"/>
    <col min="14595" max="14595" width="14.125" style="38" customWidth="1"/>
    <col min="14596" max="14598" width="12.375" style="38" customWidth="1"/>
    <col min="14599" max="14599" width="14.625" style="38" customWidth="1"/>
    <col min="14600" max="14848" width="9" style="38"/>
    <col min="14849" max="14849" width="21.75" style="38" customWidth="1"/>
    <col min="14850" max="14850" width="12.375" style="38" customWidth="1"/>
    <col min="14851" max="14851" width="14.125" style="38" customWidth="1"/>
    <col min="14852" max="14854" width="12.375" style="38" customWidth="1"/>
    <col min="14855" max="14855" width="14.625" style="38" customWidth="1"/>
    <col min="14856" max="15104" width="9" style="38"/>
    <col min="15105" max="15105" width="21.75" style="38" customWidth="1"/>
    <col min="15106" max="15106" width="12.375" style="38" customWidth="1"/>
    <col min="15107" max="15107" width="14.125" style="38" customWidth="1"/>
    <col min="15108" max="15110" width="12.375" style="38" customWidth="1"/>
    <col min="15111" max="15111" width="14.625" style="38" customWidth="1"/>
    <col min="15112" max="15360" width="9" style="38"/>
    <col min="15361" max="15361" width="21.75" style="38" customWidth="1"/>
    <col min="15362" max="15362" width="12.375" style="38" customWidth="1"/>
    <col min="15363" max="15363" width="14.125" style="38" customWidth="1"/>
    <col min="15364" max="15366" width="12.375" style="38" customWidth="1"/>
    <col min="15367" max="15367" width="14.625" style="38" customWidth="1"/>
    <col min="15368" max="15616" width="9" style="38"/>
    <col min="15617" max="15617" width="21.75" style="38" customWidth="1"/>
    <col min="15618" max="15618" width="12.375" style="38" customWidth="1"/>
    <col min="15619" max="15619" width="14.125" style="38" customWidth="1"/>
    <col min="15620" max="15622" width="12.375" style="38" customWidth="1"/>
    <col min="15623" max="15623" width="14.625" style="38" customWidth="1"/>
    <col min="15624" max="15872" width="9" style="38"/>
    <col min="15873" max="15873" width="21.75" style="38" customWidth="1"/>
    <col min="15874" max="15874" width="12.375" style="38" customWidth="1"/>
    <col min="15875" max="15875" width="14.125" style="38" customWidth="1"/>
    <col min="15876" max="15878" width="12.375" style="38" customWidth="1"/>
    <col min="15879" max="15879" width="14.625" style="38" customWidth="1"/>
    <col min="15880" max="16128" width="9" style="38"/>
    <col min="16129" max="16129" width="21.75" style="38" customWidth="1"/>
    <col min="16130" max="16130" width="12.375" style="38" customWidth="1"/>
    <col min="16131" max="16131" width="14.125" style="38" customWidth="1"/>
    <col min="16132" max="16134" width="12.375" style="38" customWidth="1"/>
    <col min="16135" max="16135" width="14.625" style="38" customWidth="1"/>
    <col min="16136" max="16384" width="9" style="38"/>
  </cols>
  <sheetData>
    <row r="1" spans="1:7" ht="14.25">
      <c r="A1" s="315" t="s">
        <v>140</v>
      </c>
      <c r="B1" s="315"/>
      <c r="C1" s="315"/>
      <c r="D1" s="315"/>
      <c r="E1" s="315"/>
      <c r="F1" s="315"/>
      <c r="G1" s="315"/>
    </row>
    <row r="2" spans="1:7" ht="14.25">
      <c r="A2" s="126"/>
    </row>
    <row r="3" spans="1:7" ht="14.25">
      <c r="A3" s="316" t="s">
        <v>141</v>
      </c>
      <c r="B3" s="316"/>
      <c r="C3" s="316"/>
      <c r="D3" s="316"/>
      <c r="E3" s="316"/>
      <c r="F3" s="316"/>
      <c r="G3" s="316"/>
    </row>
    <row r="4" spans="1:7" ht="14.25">
      <c r="A4" s="126"/>
    </row>
    <row r="5" spans="1:7" ht="17.25" customHeight="1">
      <c r="E5" s="127" t="s">
        <v>142</v>
      </c>
      <c r="F5" s="317" t="str">
        <f>IF(経費支出管理表!H3="","",経費支出管理表!H3)</f>
        <v/>
      </c>
      <c r="G5" s="317"/>
    </row>
    <row r="6" spans="1:7" ht="17.25" customHeight="1">
      <c r="E6" s="127" t="s">
        <v>143</v>
      </c>
      <c r="F6" s="317" t="str">
        <f>IF(経費支出管理表!H4="","",経費支出管理表!H4)</f>
        <v/>
      </c>
      <c r="G6" s="317"/>
    </row>
    <row r="7" spans="1:7" ht="14.25">
      <c r="A7" s="126"/>
    </row>
    <row r="8" spans="1:7" ht="51.75" customHeight="1">
      <c r="A8" s="318" t="s">
        <v>144</v>
      </c>
      <c r="B8" s="318"/>
      <c r="C8" s="318"/>
      <c r="D8" s="318"/>
      <c r="E8" s="318"/>
      <c r="F8" s="318"/>
      <c r="G8" s="318"/>
    </row>
    <row r="9" spans="1:7" ht="14.25">
      <c r="A9" s="126"/>
    </row>
    <row r="10" spans="1:7" ht="14.25">
      <c r="A10" s="316" t="s">
        <v>145</v>
      </c>
      <c r="B10" s="316"/>
      <c r="C10" s="316"/>
      <c r="D10" s="316"/>
      <c r="E10" s="316"/>
      <c r="F10" s="316"/>
      <c r="G10" s="316"/>
    </row>
    <row r="11" spans="1:7" ht="14.25">
      <c r="A11" s="126"/>
    </row>
    <row r="12" spans="1:7" ht="14.25">
      <c r="A12" s="315" t="s">
        <v>146</v>
      </c>
      <c r="B12" s="315"/>
      <c r="C12" s="315"/>
      <c r="D12" s="315"/>
      <c r="E12" s="315"/>
      <c r="F12" s="315"/>
      <c r="G12" s="315"/>
    </row>
    <row r="13" spans="1:7" ht="14.25">
      <c r="A13" s="126"/>
    </row>
    <row r="14" spans="1:7" ht="14.25">
      <c r="A14" s="315" t="s">
        <v>147</v>
      </c>
      <c r="B14" s="315"/>
      <c r="C14" s="315"/>
      <c r="D14" s="315"/>
      <c r="E14" s="128" t="s">
        <v>148</v>
      </c>
      <c r="F14" s="128" t="s">
        <v>149</v>
      </c>
      <c r="G14" s="128"/>
    </row>
    <row r="15" spans="1:7" ht="14.25">
      <c r="A15" s="315" t="s">
        <v>150</v>
      </c>
      <c r="B15" s="315"/>
      <c r="C15" s="315"/>
      <c r="D15" s="315"/>
      <c r="E15" s="128" t="s">
        <v>148</v>
      </c>
      <c r="F15" s="128" t="s">
        <v>149</v>
      </c>
      <c r="G15" s="128"/>
    </row>
    <row r="16" spans="1:7" ht="14.25">
      <c r="A16" s="315" t="s">
        <v>151</v>
      </c>
      <c r="B16" s="315"/>
      <c r="C16" s="315"/>
      <c r="D16" s="315"/>
      <c r="E16" s="128" t="s">
        <v>148</v>
      </c>
      <c r="F16" s="128" t="s">
        <v>149</v>
      </c>
      <c r="G16" s="128"/>
    </row>
    <row r="17" spans="1:7" ht="14.25">
      <c r="A17" s="126"/>
    </row>
    <row r="18" spans="1:7" ht="14.25">
      <c r="A18" s="129"/>
      <c r="G18" s="38" t="s">
        <v>152</v>
      </c>
    </row>
    <row r="19" spans="1:7" ht="22.5">
      <c r="A19" s="130" t="s">
        <v>153</v>
      </c>
      <c r="B19" s="130" t="s">
        <v>154</v>
      </c>
      <c r="C19" s="130" t="s">
        <v>155</v>
      </c>
      <c r="D19" s="130" t="s">
        <v>156</v>
      </c>
      <c r="E19" s="130" t="s">
        <v>157</v>
      </c>
      <c r="F19" s="130" t="s">
        <v>158</v>
      </c>
      <c r="G19" s="130" t="s">
        <v>159</v>
      </c>
    </row>
    <row r="20" spans="1:7" ht="56.25" customHeight="1">
      <c r="A20" s="131"/>
      <c r="B20" s="132" t="str">
        <f>IF(A20="","",IF(別紙３支出内訳書!E28=0,"",別紙３支出内訳書!E28))</f>
        <v/>
      </c>
      <c r="C20" s="132" t="str">
        <f>IF(A20="","",IF(別紙３支出内訳書!E21=0,"",別紙３支出内訳書!E21))</f>
        <v/>
      </c>
      <c r="D20" s="132"/>
      <c r="E20" s="132"/>
      <c r="F20" s="132" t="str">
        <f>IF(A20="","",IF(C20="","",C20-B20))</f>
        <v/>
      </c>
      <c r="G20" s="132" t="str">
        <f>IF(A20="","",MAX(IF(F20="","",ROUNDUP((E20-F20)*(B20/C20),0)),0))</f>
        <v/>
      </c>
    </row>
    <row r="21" spans="1:7" ht="14.25">
      <c r="A21" s="126"/>
    </row>
    <row r="22" spans="1:7" ht="16.5" customHeight="1">
      <c r="A22" s="313" t="s">
        <v>160</v>
      </c>
      <c r="B22" s="313"/>
      <c r="C22" s="313"/>
      <c r="D22" s="313"/>
      <c r="E22" s="313"/>
      <c r="F22" s="313"/>
      <c r="G22" s="313"/>
    </row>
    <row r="23" spans="1:7" ht="16.5" customHeight="1">
      <c r="A23" s="313" t="s">
        <v>161</v>
      </c>
      <c r="B23" s="313"/>
      <c r="C23" s="313"/>
      <c r="D23" s="313"/>
      <c r="E23" s="313"/>
      <c r="F23" s="313"/>
      <c r="G23" s="313"/>
    </row>
    <row r="24" spans="1:7" ht="16.5" customHeight="1">
      <c r="A24" s="313" t="s">
        <v>162</v>
      </c>
      <c r="B24" s="313"/>
      <c r="C24" s="313"/>
      <c r="D24" s="313"/>
      <c r="E24" s="313"/>
      <c r="F24" s="313"/>
      <c r="G24" s="313"/>
    </row>
    <row r="25" spans="1:7" ht="16.5" customHeight="1">
      <c r="A25" s="313" t="s">
        <v>163</v>
      </c>
      <c r="B25" s="313"/>
      <c r="C25" s="313"/>
      <c r="D25" s="313"/>
      <c r="E25" s="313"/>
      <c r="F25" s="313"/>
      <c r="G25" s="313"/>
    </row>
    <row r="26" spans="1:7" ht="16.5" customHeight="1">
      <c r="A26" s="313" t="s">
        <v>164</v>
      </c>
      <c r="B26" s="313"/>
      <c r="C26" s="313"/>
      <c r="D26" s="313"/>
      <c r="E26" s="313"/>
      <c r="F26" s="313"/>
      <c r="G26" s="313"/>
    </row>
    <row r="27" spans="1:7" ht="16.5" customHeight="1">
      <c r="A27" s="133" t="s">
        <v>165</v>
      </c>
      <c r="B27" s="133"/>
      <c r="C27" s="133"/>
      <c r="D27" s="133"/>
      <c r="E27" s="133"/>
      <c r="F27" s="133"/>
      <c r="G27" s="133"/>
    </row>
    <row r="28" spans="1:7" ht="16.5" customHeight="1">
      <c r="A28" s="313" t="s">
        <v>166</v>
      </c>
      <c r="B28" s="313"/>
      <c r="C28" s="313"/>
      <c r="D28" s="313"/>
      <c r="E28" s="313"/>
      <c r="F28" s="313"/>
      <c r="G28" s="313"/>
    </row>
    <row r="29" spans="1:7" ht="16.5" customHeight="1">
      <c r="A29" s="313" t="s">
        <v>167</v>
      </c>
      <c r="B29" s="313"/>
      <c r="C29" s="313"/>
      <c r="D29" s="313"/>
      <c r="E29" s="313"/>
      <c r="F29" s="313"/>
      <c r="G29" s="313"/>
    </row>
    <row r="30" spans="1:7" ht="16.5" customHeight="1">
      <c r="A30" s="314" t="s">
        <v>168</v>
      </c>
      <c r="B30" s="314"/>
      <c r="C30" s="314"/>
      <c r="D30" s="314"/>
      <c r="E30" s="314"/>
      <c r="F30" s="314"/>
      <c r="G30" s="314"/>
    </row>
    <row r="31" spans="1:7" ht="16.5" customHeight="1">
      <c r="A31" s="313" t="s">
        <v>169</v>
      </c>
      <c r="B31" s="313"/>
      <c r="C31" s="313"/>
      <c r="D31" s="313"/>
      <c r="E31" s="313"/>
      <c r="F31" s="313"/>
      <c r="G31" s="313"/>
    </row>
    <row r="32" spans="1:7" ht="16.5" customHeight="1">
      <c r="A32" s="313" t="s">
        <v>170</v>
      </c>
      <c r="B32" s="313"/>
      <c r="C32" s="313"/>
      <c r="D32" s="313"/>
      <c r="E32" s="313"/>
      <c r="F32" s="313"/>
      <c r="G32" s="313"/>
    </row>
    <row r="33" spans="1:7" ht="16.5" customHeight="1">
      <c r="A33" s="313" t="s">
        <v>171</v>
      </c>
      <c r="B33" s="313"/>
      <c r="C33" s="313"/>
      <c r="D33" s="313"/>
      <c r="E33" s="313"/>
      <c r="F33" s="313"/>
      <c r="G33" s="313"/>
    </row>
    <row r="34" spans="1:7" ht="16.5" customHeight="1">
      <c r="A34" s="313" t="s">
        <v>172</v>
      </c>
      <c r="B34" s="313"/>
      <c r="C34" s="313"/>
      <c r="D34" s="313"/>
      <c r="E34" s="313"/>
      <c r="F34" s="313"/>
      <c r="G34" s="313"/>
    </row>
    <row r="35" spans="1:7" ht="16.5" customHeight="1">
      <c r="A35" s="313" t="s">
        <v>173</v>
      </c>
      <c r="B35" s="313"/>
      <c r="C35" s="313"/>
      <c r="D35" s="313"/>
      <c r="E35" s="313"/>
      <c r="F35" s="313"/>
      <c r="G35" s="313"/>
    </row>
    <row r="36" spans="1:7" ht="16.5" customHeight="1">
      <c r="A36" s="313" t="s">
        <v>174</v>
      </c>
      <c r="B36" s="313"/>
      <c r="C36" s="313"/>
      <c r="D36" s="313"/>
      <c r="E36" s="313"/>
      <c r="F36" s="313"/>
      <c r="G36" s="313"/>
    </row>
    <row r="37" spans="1:7" ht="16.5" customHeight="1">
      <c r="A37" s="313" t="s">
        <v>175</v>
      </c>
      <c r="B37" s="313"/>
      <c r="C37" s="313"/>
      <c r="D37" s="313"/>
      <c r="E37" s="313"/>
      <c r="F37" s="313"/>
      <c r="G37" s="313"/>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D20:E20 A20">
    <cfRule type="containsBlanks" dxfId="18" priority="4" stopIfTrue="1">
      <formula>LEN(TRIM(A20))=0</formula>
    </cfRule>
  </conditionalFormatting>
  <conditionalFormatting sqref="B20:C20">
    <cfRule type="containsBlanks" dxfId="17" priority="3" stopIfTrue="1">
      <formula>LEN(TRIM(B20))=0</formula>
    </cfRule>
  </conditionalFormatting>
  <conditionalFormatting sqref="F20">
    <cfRule type="containsBlanks" dxfId="16" priority="2" stopIfTrue="1">
      <formula>LEN(TRIM(F20))=0</formula>
    </cfRule>
  </conditionalFormatting>
  <conditionalFormatting sqref="G20">
    <cfRule type="containsBlanks" dxfId="15"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M21" sqref="M21"/>
    </sheetView>
  </sheetViews>
  <sheetFormatPr defaultColWidth="9" defaultRowHeight="14.25"/>
  <cols>
    <col min="1" max="1" width="14.5" style="128" customWidth="1"/>
    <col min="2" max="2" width="4.5" style="128" customWidth="1"/>
    <col min="3" max="4" width="13.625" style="128" customWidth="1"/>
    <col min="5" max="5" width="10" style="128" customWidth="1"/>
    <col min="6" max="6" width="10.75" style="128" customWidth="1"/>
    <col min="7" max="7" width="13.625" style="128" customWidth="1"/>
    <col min="8" max="8" width="10.125" style="128" customWidth="1"/>
    <col min="9" max="9" width="9.375" style="128" bestFit="1" customWidth="1"/>
    <col min="10" max="255" width="9" style="128"/>
    <col min="256" max="256" width="14.5" style="128" customWidth="1"/>
    <col min="257" max="257" width="4.5" style="128" customWidth="1"/>
    <col min="258" max="259" width="13.625" style="128" customWidth="1"/>
    <col min="260" max="260" width="14.25" style="128" customWidth="1"/>
    <col min="261" max="262" width="7.25" style="128" customWidth="1"/>
    <col min="263" max="263" width="8.375" style="128" customWidth="1"/>
    <col min="264" max="264" width="8.25" style="128" customWidth="1"/>
    <col min="265" max="511" width="9" style="128"/>
    <col min="512" max="512" width="14.5" style="128" customWidth="1"/>
    <col min="513" max="513" width="4.5" style="128" customWidth="1"/>
    <col min="514" max="515" width="13.625" style="128" customWidth="1"/>
    <col min="516" max="516" width="14.25" style="128" customWidth="1"/>
    <col min="517" max="518" width="7.25" style="128" customWidth="1"/>
    <col min="519" max="519" width="8.375" style="128" customWidth="1"/>
    <col min="520" max="520" width="8.25" style="128" customWidth="1"/>
    <col min="521" max="767" width="9" style="128"/>
    <col min="768" max="768" width="14.5" style="128" customWidth="1"/>
    <col min="769" max="769" width="4.5" style="128" customWidth="1"/>
    <col min="770" max="771" width="13.625" style="128" customWidth="1"/>
    <col min="772" max="772" width="14.25" style="128" customWidth="1"/>
    <col min="773" max="774" width="7.25" style="128" customWidth="1"/>
    <col min="775" max="775" width="8.375" style="128" customWidth="1"/>
    <col min="776" max="776" width="8.25" style="128" customWidth="1"/>
    <col min="777" max="1023" width="9" style="128"/>
    <col min="1024" max="1024" width="14.5" style="128" customWidth="1"/>
    <col min="1025" max="1025" width="4.5" style="128" customWidth="1"/>
    <col min="1026" max="1027" width="13.625" style="128" customWidth="1"/>
    <col min="1028" max="1028" width="14.25" style="128" customWidth="1"/>
    <col min="1029" max="1030" width="7.25" style="128" customWidth="1"/>
    <col min="1031" max="1031" width="8.375" style="128" customWidth="1"/>
    <col min="1032" max="1032" width="8.25" style="128" customWidth="1"/>
    <col min="1033" max="1279" width="9" style="128"/>
    <col min="1280" max="1280" width="14.5" style="128" customWidth="1"/>
    <col min="1281" max="1281" width="4.5" style="128" customWidth="1"/>
    <col min="1282" max="1283" width="13.625" style="128" customWidth="1"/>
    <col min="1284" max="1284" width="14.25" style="128" customWidth="1"/>
    <col min="1285" max="1286" width="7.25" style="128" customWidth="1"/>
    <col min="1287" max="1287" width="8.375" style="128" customWidth="1"/>
    <col min="1288" max="1288" width="8.25" style="128" customWidth="1"/>
    <col min="1289" max="1535" width="9" style="128"/>
    <col min="1536" max="1536" width="14.5" style="128" customWidth="1"/>
    <col min="1537" max="1537" width="4.5" style="128" customWidth="1"/>
    <col min="1538" max="1539" width="13.625" style="128" customWidth="1"/>
    <col min="1540" max="1540" width="14.25" style="128" customWidth="1"/>
    <col min="1541" max="1542" width="7.25" style="128" customWidth="1"/>
    <col min="1543" max="1543" width="8.375" style="128" customWidth="1"/>
    <col min="1544" max="1544" width="8.25" style="128" customWidth="1"/>
    <col min="1545" max="1791" width="9" style="128"/>
    <col min="1792" max="1792" width="14.5" style="128" customWidth="1"/>
    <col min="1793" max="1793" width="4.5" style="128" customWidth="1"/>
    <col min="1794" max="1795" width="13.625" style="128" customWidth="1"/>
    <col min="1796" max="1796" width="14.25" style="128" customWidth="1"/>
    <col min="1797" max="1798" width="7.25" style="128" customWidth="1"/>
    <col min="1799" max="1799" width="8.375" style="128" customWidth="1"/>
    <col min="1800" max="1800" width="8.25" style="128" customWidth="1"/>
    <col min="1801" max="2047" width="9" style="128"/>
    <col min="2048" max="2048" width="14.5" style="128" customWidth="1"/>
    <col min="2049" max="2049" width="4.5" style="128" customWidth="1"/>
    <col min="2050" max="2051" width="13.625" style="128" customWidth="1"/>
    <col min="2052" max="2052" width="14.25" style="128" customWidth="1"/>
    <col min="2053" max="2054" width="7.25" style="128" customWidth="1"/>
    <col min="2055" max="2055" width="8.375" style="128" customWidth="1"/>
    <col min="2056" max="2056" width="8.25" style="128" customWidth="1"/>
    <col min="2057" max="2303" width="9" style="128"/>
    <col min="2304" max="2304" width="14.5" style="128" customWidth="1"/>
    <col min="2305" max="2305" width="4.5" style="128" customWidth="1"/>
    <col min="2306" max="2307" width="13.625" style="128" customWidth="1"/>
    <col min="2308" max="2308" width="14.25" style="128" customWidth="1"/>
    <col min="2309" max="2310" width="7.25" style="128" customWidth="1"/>
    <col min="2311" max="2311" width="8.375" style="128" customWidth="1"/>
    <col min="2312" max="2312" width="8.25" style="128" customWidth="1"/>
    <col min="2313" max="2559" width="9" style="128"/>
    <col min="2560" max="2560" width="14.5" style="128" customWidth="1"/>
    <col min="2561" max="2561" width="4.5" style="128" customWidth="1"/>
    <col min="2562" max="2563" width="13.625" style="128" customWidth="1"/>
    <col min="2564" max="2564" width="14.25" style="128" customWidth="1"/>
    <col min="2565" max="2566" width="7.25" style="128" customWidth="1"/>
    <col min="2567" max="2567" width="8.375" style="128" customWidth="1"/>
    <col min="2568" max="2568" width="8.25" style="128" customWidth="1"/>
    <col min="2569" max="2815" width="9" style="128"/>
    <col min="2816" max="2816" width="14.5" style="128" customWidth="1"/>
    <col min="2817" max="2817" width="4.5" style="128" customWidth="1"/>
    <col min="2818" max="2819" width="13.625" style="128" customWidth="1"/>
    <col min="2820" max="2820" width="14.25" style="128" customWidth="1"/>
    <col min="2821" max="2822" width="7.25" style="128" customWidth="1"/>
    <col min="2823" max="2823" width="8.375" style="128" customWidth="1"/>
    <col min="2824" max="2824" width="8.25" style="128" customWidth="1"/>
    <col min="2825" max="3071" width="9" style="128"/>
    <col min="3072" max="3072" width="14.5" style="128" customWidth="1"/>
    <col min="3073" max="3073" width="4.5" style="128" customWidth="1"/>
    <col min="3074" max="3075" width="13.625" style="128" customWidth="1"/>
    <col min="3076" max="3076" width="14.25" style="128" customWidth="1"/>
    <col min="3077" max="3078" width="7.25" style="128" customWidth="1"/>
    <col min="3079" max="3079" width="8.375" style="128" customWidth="1"/>
    <col min="3080" max="3080" width="8.25" style="128" customWidth="1"/>
    <col min="3081" max="3327" width="9" style="128"/>
    <col min="3328" max="3328" width="14.5" style="128" customWidth="1"/>
    <col min="3329" max="3329" width="4.5" style="128" customWidth="1"/>
    <col min="3330" max="3331" width="13.625" style="128" customWidth="1"/>
    <col min="3332" max="3332" width="14.25" style="128" customWidth="1"/>
    <col min="3333" max="3334" width="7.25" style="128" customWidth="1"/>
    <col min="3335" max="3335" width="8.375" style="128" customWidth="1"/>
    <col min="3336" max="3336" width="8.25" style="128" customWidth="1"/>
    <col min="3337" max="3583" width="9" style="128"/>
    <col min="3584" max="3584" width="14.5" style="128" customWidth="1"/>
    <col min="3585" max="3585" width="4.5" style="128" customWidth="1"/>
    <col min="3586" max="3587" width="13.625" style="128" customWidth="1"/>
    <col min="3588" max="3588" width="14.25" style="128" customWidth="1"/>
    <col min="3589" max="3590" width="7.25" style="128" customWidth="1"/>
    <col min="3591" max="3591" width="8.375" style="128" customWidth="1"/>
    <col min="3592" max="3592" width="8.25" style="128" customWidth="1"/>
    <col min="3593" max="3839" width="9" style="128"/>
    <col min="3840" max="3840" width="14.5" style="128" customWidth="1"/>
    <col min="3841" max="3841" width="4.5" style="128" customWidth="1"/>
    <col min="3842" max="3843" width="13.625" style="128" customWidth="1"/>
    <col min="3844" max="3844" width="14.25" style="128" customWidth="1"/>
    <col min="3845" max="3846" width="7.25" style="128" customWidth="1"/>
    <col min="3847" max="3847" width="8.375" style="128" customWidth="1"/>
    <col min="3848" max="3848" width="8.25" style="128" customWidth="1"/>
    <col min="3849" max="4095" width="9" style="128"/>
    <col min="4096" max="4096" width="14.5" style="128" customWidth="1"/>
    <col min="4097" max="4097" width="4.5" style="128" customWidth="1"/>
    <col min="4098" max="4099" width="13.625" style="128" customWidth="1"/>
    <col min="4100" max="4100" width="14.25" style="128" customWidth="1"/>
    <col min="4101" max="4102" width="7.25" style="128" customWidth="1"/>
    <col min="4103" max="4103" width="8.375" style="128" customWidth="1"/>
    <col min="4104" max="4104" width="8.25" style="128" customWidth="1"/>
    <col min="4105" max="4351" width="9" style="128"/>
    <col min="4352" max="4352" width="14.5" style="128" customWidth="1"/>
    <col min="4353" max="4353" width="4.5" style="128" customWidth="1"/>
    <col min="4354" max="4355" width="13.625" style="128" customWidth="1"/>
    <col min="4356" max="4356" width="14.25" style="128" customWidth="1"/>
    <col min="4357" max="4358" width="7.25" style="128" customWidth="1"/>
    <col min="4359" max="4359" width="8.375" style="128" customWidth="1"/>
    <col min="4360" max="4360" width="8.25" style="128" customWidth="1"/>
    <col min="4361" max="4607" width="9" style="128"/>
    <col min="4608" max="4608" width="14.5" style="128" customWidth="1"/>
    <col min="4609" max="4609" width="4.5" style="128" customWidth="1"/>
    <col min="4610" max="4611" width="13.625" style="128" customWidth="1"/>
    <col min="4612" max="4612" width="14.25" style="128" customWidth="1"/>
    <col min="4613" max="4614" width="7.25" style="128" customWidth="1"/>
    <col min="4615" max="4615" width="8.375" style="128" customWidth="1"/>
    <col min="4616" max="4616" width="8.25" style="128" customWidth="1"/>
    <col min="4617" max="4863" width="9" style="128"/>
    <col min="4864" max="4864" width="14.5" style="128" customWidth="1"/>
    <col min="4865" max="4865" width="4.5" style="128" customWidth="1"/>
    <col min="4866" max="4867" width="13.625" style="128" customWidth="1"/>
    <col min="4868" max="4868" width="14.25" style="128" customWidth="1"/>
    <col min="4869" max="4870" width="7.25" style="128" customWidth="1"/>
    <col min="4871" max="4871" width="8.375" style="128" customWidth="1"/>
    <col min="4872" max="4872" width="8.25" style="128" customWidth="1"/>
    <col min="4873" max="5119" width="9" style="128"/>
    <col min="5120" max="5120" width="14.5" style="128" customWidth="1"/>
    <col min="5121" max="5121" width="4.5" style="128" customWidth="1"/>
    <col min="5122" max="5123" width="13.625" style="128" customWidth="1"/>
    <col min="5124" max="5124" width="14.25" style="128" customWidth="1"/>
    <col min="5125" max="5126" width="7.25" style="128" customWidth="1"/>
    <col min="5127" max="5127" width="8.375" style="128" customWidth="1"/>
    <col min="5128" max="5128" width="8.25" style="128" customWidth="1"/>
    <col min="5129" max="5375" width="9" style="128"/>
    <col min="5376" max="5376" width="14.5" style="128" customWidth="1"/>
    <col min="5377" max="5377" width="4.5" style="128" customWidth="1"/>
    <col min="5378" max="5379" width="13.625" style="128" customWidth="1"/>
    <col min="5380" max="5380" width="14.25" style="128" customWidth="1"/>
    <col min="5381" max="5382" width="7.25" style="128" customWidth="1"/>
    <col min="5383" max="5383" width="8.375" style="128" customWidth="1"/>
    <col min="5384" max="5384" width="8.25" style="128" customWidth="1"/>
    <col min="5385" max="5631" width="9" style="128"/>
    <col min="5632" max="5632" width="14.5" style="128" customWidth="1"/>
    <col min="5633" max="5633" width="4.5" style="128" customWidth="1"/>
    <col min="5634" max="5635" width="13.625" style="128" customWidth="1"/>
    <col min="5636" max="5636" width="14.25" style="128" customWidth="1"/>
    <col min="5637" max="5638" width="7.25" style="128" customWidth="1"/>
    <col min="5639" max="5639" width="8.375" style="128" customWidth="1"/>
    <col min="5640" max="5640" width="8.25" style="128" customWidth="1"/>
    <col min="5641" max="5887" width="9" style="128"/>
    <col min="5888" max="5888" width="14.5" style="128" customWidth="1"/>
    <col min="5889" max="5889" width="4.5" style="128" customWidth="1"/>
    <col min="5890" max="5891" width="13.625" style="128" customWidth="1"/>
    <col min="5892" max="5892" width="14.25" style="128" customWidth="1"/>
    <col min="5893" max="5894" width="7.25" style="128" customWidth="1"/>
    <col min="5895" max="5895" width="8.375" style="128" customWidth="1"/>
    <col min="5896" max="5896" width="8.25" style="128" customWidth="1"/>
    <col min="5897" max="6143" width="9" style="128"/>
    <col min="6144" max="6144" width="14.5" style="128" customWidth="1"/>
    <col min="6145" max="6145" width="4.5" style="128" customWidth="1"/>
    <col min="6146" max="6147" width="13.625" style="128" customWidth="1"/>
    <col min="6148" max="6148" width="14.25" style="128" customWidth="1"/>
    <col min="6149" max="6150" width="7.25" style="128" customWidth="1"/>
    <col min="6151" max="6151" width="8.375" style="128" customWidth="1"/>
    <col min="6152" max="6152" width="8.25" style="128" customWidth="1"/>
    <col min="6153" max="6399" width="9" style="128"/>
    <col min="6400" max="6400" width="14.5" style="128" customWidth="1"/>
    <col min="6401" max="6401" width="4.5" style="128" customWidth="1"/>
    <col min="6402" max="6403" width="13.625" style="128" customWidth="1"/>
    <col min="6404" max="6404" width="14.25" style="128" customWidth="1"/>
    <col min="6405" max="6406" width="7.25" style="128" customWidth="1"/>
    <col min="6407" max="6407" width="8.375" style="128" customWidth="1"/>
    <col min="6408" max="6408" width="8.25" style="128" customWidth="1"/>
    <col min="6409" max="6655" width="9" style="128"/>
    <col min="6656" max="6656" width="14.5" style="128" customWidth="1"/>
    <col min="6657" max="6657" width="4.5" style="128" customWidth="1"/>
    <col min="6658" max="6659" width="13.625" style="128" customWidth="1"/>
    <col min="6660" max="6660" width="14.25" style="128" customWidth="1"/>
    <col min="6661" max="6662" width="7.25" style="128" customWidth="1"/>
    <col min="6663" max="6663" width="8.375" style="128" customWidth="1"/>
    <col min="6664" max="6664" width="8.25" style="128" customWidth="1"/>
    <col min="6665" max="6911" width="9" style="128"/>
    <col min="6912" max="6912" width="14.5" style="128" customWidth="1"/>
    <col min="6913" max="6913" width="4.5" style="128" customWidth="1"/>
    <col min="6914" max="6915" width="13.625" style="128" customWidth="1"/>
    <col min="6916" max="6916" width="14.25" style="128" customWidth="1"/>
    <col min="6917" max="6918" width="7.25" style="128" customWidth="1"/>
    <col min="6919" max="6919" width="8.375" style="128" customWidth="1"/>
    <col min="6920" max="6920" width="8.25" style="128" customWidth="1"/>
    <col min="6921" max="7167" width="9" style="128"/>
    <col min="7168" max="7168" width="14.5" style="128" customWidth="1"/>
    <col min="7169" max="7169" width="4.5" style="128" customWidth="1"/>
    <col min="7170" max="7171" width="13.625" style="128" customWidth="1"/>
    <col min="7172" max="7172" width="14.25" style="128" customWidth="1"/>
    <col min="7173" max="7174" width="7.25" style="128" customWidth="1"/>
    <col min="7175" max="7175" width="8.375" style="128" customWidth="1"/>
    <col min="7176" max="7176" width="8.25" style="128" customWidth="1"/>
    <col min="7177" max="7423" width="9" style="128"/>
    <col min="7424" max="7424" width="14.5" style="128" customWidth="1"/>
    <col min="7425" max="7425" width="4.5" style="128" customWidth="1"/>
    <col min="7426" max="7427" width="13.625" style="128" customWidth="1"/>
    <col min="7428" max="7428" width="14.25" style="128" customWidth="1"/>
    <col min="7429" max="7430" width="7.25" style="128" customWidth="1"/>
    <col min="7431" max="7431" width="8.375" style="128" customWidth="1"/>
    <col min="7432" max="7432" width="8.25" style="128" customWidth="1"/>
    <col min="7433" max="7679" width="9" style="128"/>
    <col min="7680" max="7680" width="14.5" style="128" customWidth="1"/>
    <col min="7681" max="7681" width="4.5" style="128" customWidth="1"/>
    <col min="7682" max="7683" width="13.625" style="128" customWidth="1"/>
    <col min="7684" max="7684" width="14.25" style="128" customWidth="1"/>
    <col min="7685" max="7686" width="7.25" style="128" customWidth="1"/>
    <col min="7687" max="7687" width="8.375" style="128" customWidth="1"/>
    <col min="7688" max="7688" width="8.25" style="128" customWidth="1"/>
    <col min="7689" max="7935" width="9" style="128"/>
    <col min="7936" max="7936" width="14.5" style="128" customWidth="1"/>
    <col min="7937" max="7937" width="4.5" style="128" customWidth="1"/>
    <col min="7938" max="7939" width="13.625" style="128" customWidth="1"/>
    <col min="7940" max="7940" width="14.25" style="128" customWidth="1"/>
    <col min="7941" max="7942" width="7.25" style="128" customWidth="1"/>
    <col min="7943" max="7943" width="8.375" style="128" customWidth="1"/>
    <col min="7944" max="7944" width="8.25" style="128" customWidth="1"/>
    <col min="7945" max="8191" width="9" style="128"/>
    <col min="8192" max="8192" width="14.5" style="128" customWidth="1"/>
    <col min="8193" max="8193" width="4.5" style="128" customWidth="1"/>
    <col min="8194" max="8195" width="13.625" style="128" customWidth="1"/>
    <col min="8196" max="8196" width="14.25" style="128" customWidth="1"/>
    <col min="8197" max="8198" width="7.25" style="128" customWidth="1"/>
    <col min="8199" max="8199" width="8.375" style="128" customWidth="1"/>
    <col min="8200" max="8200" width="8.25" style="128" customWidth="1"/>
    <col min="8201" max="8447" width="9" style="128"/>
    <col min="8448" max="8448" width="14.5" style="128" customWidth="1"/>
    <col min="8449" max="8449" width="4.5" style="128" customWidth="1"/>
    <col min="8450" max="8451" width="13.625" style="128" customWidth="1"/>
    <col min="8452" max="8452" width="14.25" style="128" customWidth="1"/>
    <col min="8453" max="8454" width="7.25" style="128" customWidth="1"/>
    <col min="8455" max="8455" width="8.375" style="128" customWidth="1"/>
    <col min="8456" max="8456" width="8.25" style="128" customWidth="1"/>
    <col min="8457" max="8703" width="9" style="128"/>
    <col min="8704" max="8704" width="14.5" style="128" customWidth="1"/>
    <col min="8705" max="8705" width="4.5" style="128" customWidth="1"/>
    <col min="8706" max="8707" width="13.625" style="128" customWidth="1"/>
    <col min="8708" max="8708" width="14.25" style="128" customWidth="1"/>
    <col min="8709" max="8710" width="7.25" style="128" customWidth="1"/>
    <col min="8711" max="8711" width="8.375" style="128" customWidth="1"/>
    <col min="8712" max="8712" width="8.25" style="128" customWidth="1"/>
    <col min="8713" max="8959" width="9" style="128"/>
    <col min="8960" max="8960" width="14.5" style="128" customWidth="1"/>
    <col min="8961" max="8961" width="4.5" style="128" customWidth="1"/>
    <col min="8962" max="8963" width="13.625" style="128" customWidth="1"/>
    <col min="8964" max="8964" width="14.25" style="128" customWidth="1"/>
    <col min="8965" max="8966" width="7.25" style="128" customWidth="1"/>
    <col min="8967" max="8967" width="8.375" style="128" customWidth="1"/>
    <col min="8968" max="8968" width="8.25" style="128" customWidth="1"/>
    <col min="8969" max="9215" width="9" style="128"/>
    <col min="9216" max="9216" width="14.5" style="128" customWidth="1"/>
    <col min="9217" max="9217" width="4.5" style="128" customWidth="1"/>
    <col min="9218" max="9219" width="13.625" style="128" customWidth="1"/>
    <col min="9220" max="9220" width="14.25" style="128" customWidth="1"/>
    <col min="9221" max="9222" width="7.25" style="128" customWidth="1"/>
    <col min="9223" max="9223" width="8.375" style="128" customWidth="1"/>
    <col min="9224" max="9224" width="8.25" style="128" customWidth="1"/>
    <col min="9225" max="9471" width="9" style="128"/>
    <col min="9472" max="9472" width="14.5" style="128" customWidth="1"/>
    <col min="9473" max="9473" width="4.5" style="128" customWidth="1"/>
    <col min="9474" max="9475" width="13.625" style="128" customWidth="1"/>
    <col min="9476" max="9476" width="14.25" style="128" customWidth="1"/>
    <col min="9477" max="9478" width="7.25" style="128" customWidth="1"/>
    <col min="9479" max="9479" width="8.375" style="128" customWidth="1"/>
    <col min="9480" max="9480" width="8.25" style="128" customWidth="1"/>
    <col min="9481" max="9727" width="9" style="128"/>
    <col min="9728" max="9728" width="14.5" style="128" customWidth="1"/>
    <col min="9729" max="9729" width="4.5" style="128" customWidth="1"/>
    <col min="9730" max="9731" width="13.625" style="128" customWidth="1"/>
    <col min="9732" max="9732" width="14.25" style="128" customWidth="1"/>
    <col min="9733" max="9734" width="7.25" style="128" customWidth="1"/>
    <col min="9735" max="9735" width="8.375" style="128" customWidth="1"/>
    <col min="9736" max="9736" width="8.25" style="128" customWidth="1"/>
    <col min="9737" max="9983" width="9" style="128"/>
    <col min="9984" max="9984" width="14.5" style="128" customWidth="1"/>
    <col min="9985" max="9985" width="4.5" style="128" customWidth="1"/>
    <col min="9986" max="9987" width="13.625" style="128" customWidth="1"/>
    <col min="9988" max="9988" width="14.25" style="128" customWidth="1"/>
    <col min="9989" max="9990" width="7.25" style="128" customWidth="1"/>
    <col min="9991" max="9991" width="8.375" style="128" customWidth="1"/>
    <col min="9992" max="9992" width="8.25" style="128" customWidth="1"/>
    <col min="9993" max="10239" width="9" style="128"/>
    <col min="10240" max="10240" width="14.5" style="128" customWidth="1"/>
    <col min="10241" max="10241" width="4.5" style="128" customWidth="1"/>
    <col min="10242" max="10243" width="13.625" style="128" customWidth="1"/>
    <col min="10244" max="10244" width="14.25" style="128" customWidth="1"/>
    <col min="10245" max="10246" width="7.25" style="128" customWidth="1"/>
    <col min="10247" max="10247" width="8.375" style="128" customWidth="1"/>
    <col min="10248" max="10248" width="8.25" style="128" customWidth="1"/>
    <col min="10249" max="10495" width="9" style="128"/>
    <col min="10496" max="10496" width="14.5" style="128" customWidth="1"/>
    <col min="10497" max="10497" width="4.5" style="128" customWidth="1"/>
    <col min="10498" max="10499" width="13.625" style="128" customWidth="1"/>
    <col min="10500" max="10500" width="14.25" style="128" customWidth="1"/>
    <col min="10501" max="10502" width="7.25" style="128" customWidth="1"/>
    <col min="10503" max="10503" width="8.375" style="128" customWidth="1"/>
    <col min="10504" max="10504" width="8.25" style="128" customWidth="1"/>
    <col min="10505" max="10751" width="9" style="128"/>
    <col min="10752" max="10752" width="14.5" style="128" customWidth="1"/>
    <col min="10753" max="10753" width="4.5" style="128" customWidth="1"/>
    <col min="10754" max="10755" width="13.625" style="128" customWidth="1"/>
    <col min="10756" max="10756" width="14.25" style="128" customWidth="1"/>
    <col min="10757" max="10758" width="7.25" style="128" customWidth="1"/>
    <col min="10759" max="10759" width="8.375" style="128" customWidth="1"/>
    <col min="10760" max="10760" width="8.25" style="128" customWidth="1"/>
    <col min="10761" max="11007" width="9" style="128"/>
    <col min="11008" max="11008" width="14.5" style="128" customWidth="1"/>
    <col min="11009" max="11009" width="4.5" style="128" customWidth="1"/>
    <col min="11010" max="11011" width="13.625" style="128" customWidth="1"/>
    <col min="11012" max="11012" width="14.25" style="128" customWidth="1"/>
    <col min="11013" max="11014" width="7.25" style="128" customWidth="1"/>
    <col min="11015" max="11015" width="8.375" style="128" customWidth="1"/>
    <col min="11016" max="11016" width="8.25" style="128" customWidth="1"/>
    <col min="11017" max="11263" width="9" style="128"/>
    <col min="11264" max="11264" width="14.5" style="128" customWidth="1"/>
    <col min="11265" max="11265" width="4.5" style="128" customWidth="1"/>
    <col min="11266" max="11267" width="13.625" style="128" customWidth="1"/>
    <col min="11268" max="11268" width="14.25" style="128" customWidth="1"/>
    <col min="11269" max="11270" width="7.25" style="128" customWidth="1"/>
    <col min="11271" max="11271" width="8.375" style="128" customWidth="1"/>
    <col min="11272" max="11272" width="8.25" style="128" customWidth="1"/>
    <col min="11273" max="11519" width="9" style="128"/>
    <col min="11520" max="11520" width="14.5" style="128" customWidth="1"/>
    <col min="11521" max="11521" width="4.5" style="128" customWidth="1"/>
    <col min="11522" max="11523" width="13.625" style="128" customWidth="1"/>
    <col min="11524" max="11524" width="14.25" style="128" customWidth="1"/>
    <col min="11525" max="11526" width="7.25" style="128" customWidth="1"/>
    <col min="11527" max="11527" width="8.375" style="128" customWidth="1"/>
    <col min="11528" max="11528" width="8.25" style="128" customWidth="1"/>
    <col min="11529" max="11775" width="9" style="128"/>
    <col min="11776" max="11776" width="14.5" style="128" customWidth="1"/>
    <col min="11777" max="11777" width="4.5" style="128" customWidth="1"/>
    <col min="11778" max="11779" width="13.625" style="128" customWidth="1"/>
    <col min="11780" max="11780" width="14.25" style="128" customWidth="1"/>
    <col min="11781" max="11782" width="7.25" style="128" customWidth="1"/>
    <col min="11783" max="11783" width="8.375" style="128" customWidth="1"/>
    <col min="11784" max="11784" width="8.25" style="128" customWidth="1"/>
    <col min="11785" max="12031" width="9" style="128"/>
    <col min="12032" max="12032" width="14.5" style="128" customWidth="1"/>
    <col min="12033" max="12033" width="4.5" style="128" customWidth="1"/>
    <col min="12034" max="12035" width="13.625" style="128" customWidth="1"/>
    <col min="12036" max="12036" width="14.25" style="128" customWidth="1"/>
    <col min="12037" max="12038" width="7.25" style="128" customWidth="1"/>
    <col min="12039" max="12039" width="8.375" style="128" customWidth="1"/>
    <col min="12040" max="12040" width="8.25" style="128" customWidth="1"/>
    <col min="12041" max="12287" width="9" style="128"/>
    <col min="12288" max="12288" width="14.5" style="128" customWidth="1"/>
    <col min="12289" max="12289" width="4.5" style="128" customWidth="1"/>
    <col min="12290" max="12291" width="13.625" style="128" customWidth="1"/>
    <col min="12292" max="12292" width="14.25" style="128" customWidth="1"/>
    <col min="12293" max="12294" width="7.25" style="128" customWidth="1"/>
    <col min="12295" max="12295" width="8.375" style="128" customWidth="1"/>
    <col min="12296" max="12296" width="8.25" style="128" customWidth="1"/>
    <col min="12297" max="12543" width="9" style="128"/>
    <col min="12544" max="12544" width="14.5" style="128" customWidth="1"/>
    <col min="12545" max="12545" width="4.5" style="128" customWidth="1"/>
    <col min="12546" max="12547" width="13.625" style="128" customWidth="1"/>
    <col min="12548" max="12548" width="14.25" style="128" customWidth="1"/>
    <col min="12549" max="12550" width="7.25" style="128" customWidth="1"/>
    <col min="12551" max="12551" width="8.375" style="128" customWidth="1"/>
    <col min="12552" max="12552" width="8.25" style="128" customWidth="1"/>
    <col min="12553" max="12799" width="9" style="128"/>
    <col min="12800" max="12800" width="14.5" style="128" customWidth="1"/>
    <col min="12801" max="12801" width="4.5" style="128" customWidth="1"/>
    <col min="12802" max="12803" width="13.625" style="128" customWidth="1"/>
    <col min="12804" max="12804" width="14.25" style="128" customWidth="1"/>
    <col min="12805" max="12806" width="7.25" style="128" customWidth="1"/>
    <col min="12807" max="12807" width="8.375" style="128" customWidth="1"/>
    <col min="12808" max="12808" width="8.25" style="128" customWidth="1"/>
    <col min="12809" max="13055" width="9" style="128"/>
    <col min="13056" max="13056" width="14.5" style="128" customWidth="1"/>
    <col min="13057" max="13057" width="4.5" style="128" customWidth="1"/>
    <col min="13058" max="13059" width="13.625" style="128" customWidth="1"/>
    <col min="13060" max="13060" width="14.25" style="128" customWidth="1"/>
    <col min="13061" max="13062" width="7.25" style="128" customWidth="1"/>
    <col min="13063" max="13063" width="8.375" style="128" customWidth="1"/>
    <col min="13064" max="13064" width="8.25" style="128" customWidth="1"/>
    <col min="13065" max="13311" width="9" style="128"/>
    <col min="13312" max="13312" width="14.5" style="128" customWidth="1"/>
    <col min="13313" max="13313" width="4.5" style="128" customWidth="1"/>
    <col min="13314" max="13315" width="13.625" style="128" customWidth="1"/>
    <col min="13316" max="13316" width="14.25" style="128" customWidth="1"/>
    <col min="13317" max="13318" width="7.25" style="128" customWidth="1"/>
    <col min="13319" max="13319" width="8.375" style="128" customWidth="1"/>
    <col min="13320" max="13320" width="8.25" style="128" customWidth="1"/>
    <col min="13321" max="13567" width="9" style="128"/>
    <col min="13568" max="13568" width="14.5" style="128" customWidth="1"/>
    <col min="13569" max="13569" width="4.5" style="128" customWidth="1"/>
    <col min="13570" max="13571" width="13.625" style="128" customWidth="1"/>
    <col min="13572" max="13572" width="14.25" style="128" customWidth="1"/>
    <col min="13573" max="13574" width="7.25" style="128" customWidth="1"/>
    <col min="13575" max="13575" width="8.375" style="128" customWidth="1"/>
    <col min="13576" max="13576" width="8.25" style="128" customWidth="1"/>
    <col min="13577" max="13823" width="9" style="128"/>
    <col min="13824" max="13824" width="14.5" style="128" customWidth="1"/>
    <col min="13825" max="13825" width="4.5" style="128" customWidth="1"/>
    <col min="13826" max="13827" width="13.625" style="128" customWidth="1"/>
    <col min="13828" max="13828" width="14.25" style="128" customWidth="1"/>
    <col min="13829" max="13830" width="7.25" style="128" customWidth="1"/>
    <col min="13831" max="13831" width="8.375" style="128" customWidth="1"/>
    <col min="13832" max="13832" width="8.25" style="128" customWidth="1"/>
    <col min="13833" max="14079" width="9" style="128"/>
    <col min="14080" max="14080" width="14.5" style="128" customWidth="1"/>
    <col min="14081" max="14081" width="4.5" style="128" customWidth="1"/>
    <col min="14082" max="14083" width="13.625" style="128" customWidth="1"/>
    <col min="14084" max="14084" width="14.25" style="128" customWidth="1"/>
    <col min="14085" max="14086" width="7.25" style="128" customWidth="1"/>
    <col min="14087" max="14087" width="8.375" style="128" customWidth="1"/>
    <col min="14088" max="14088" width="8.25" style="128" customWidth="1"/>
    <col min="14089" max="14335" width="9" style="128"/>
    <col min="14336" max="14336" width="14.5" style="128" customWidth="1"/>
    <col min="14337" max="14337" width="4.5" style="128" customWidth="1"/>
    <col min="14338" max="14339" width="13.625" style="128" customWidth="1"/>
    <col min="14340" max="14340" width="14.25" style="128" customWidth="1"/>
    <col min="14341" max="14342" width="7.25" style="128" customWidth="1"/>
    <col min="14343" max="14343" width="8.375" style="128" customWidth="1"/>
    <col min="14344" max="14344" width="8.25" style="128" customWidth="1"/>
    <col min="14345" max="14591" width="9" style="128"/>
    <col min="14592" max="14592" width="14.5" style="128" customWidth="1"/>
    <col min="14593" max="14593" width="4.5" style="128" customWidth="1"/>
    <col min="14594" max="14595" width="13.625" style="128" customWidth="1"/>
    <col min="14596" max="14596" width="14.25" style="128" customWidth="1"/>
    <col min="14597" max="14598" width="7.25" style="128" customWidth="1"/>
    <col min="14599" max="14599" width="8.375" style="128" customWidth="1"/>
    <col min="14600" max="14600" width="8.25" style="128" customWidth="1"/>
    <col min="14601" max="14847" width="9" style="128"/>
    <col min="14848" max="14848" width="14.5" style="128" customWidth="1"/>
    <col min="14849" max="14849" width="4.5" style="128" customWidth="1"/>
    <col min="14850" max="14851" width="13.625" style="128" customWidth="1"/>
    <col min="14852" max="14852" width="14.25" style="128" customWidth="1"/>
    <col min="14853" max="14854" width="7.25" style="128" customWidth="1"/>
    <col min="14855" max="14855" width="8.375" style="128" customWidth="1"/>
    <col min="14856" max="14856" width="8.25" style="128" customWidth="1"/>
    <col min="14857" max="15103" width="9" style="128"/>
    <col min="15104" max="15104" width="14.5" style="128" customWidth="1"/>
    <col min="15105" max="15105" width="4.5" style="128" customWidth="1"/>
    <col min="15106" max="15107" width="13.625" style="128" customWidth="1"/>
    <col min="15108" max="15108" width="14.25" style="128" customWidth="1"/>
    <col min="15109" max="15110" width="7.25" style="128" customWidth="1"/>
    <col min="15111" max="15111" width="8.375" style="128" customWidth="1"/>
    <col min="15112" max="15112" width="8.25" style="128" customWidth="1"/>
    <col min="15113" max="15359" width="9" style="128"/>
    <col min="15360" max="15360" width="14.5" style="128" customWidth="1"/>
    <col min="15361" max="15361" width="4.5" style="128" customWidth="1"/>
    <col min="15362" max="15363" width="13.625" style="128" customWidth="1"/>
    <col min="15364" max="15364" width="14.25" style="128" customWidth="1"/>
    <col min="15365" max="15366" width="7.25" style="128" customWidth="1"/>
    <col min="15367" max="15367" width="8.375" style="128" customWidth="1"/>
    <col min="15368" max="15368" width="8.25" style="128" customWidth="1"/>
    <col min="15369" max="15615" width="9" style="128"/>
    <col min="15616" max="15616" width="14.5" style="128" customWidth="1"/>
    <col min="15617" max="15617" width="4.5" style="128" customWidth="1"/>
    <col min="15618" max="15619" width="13.625" style="128" customWidth="1"/>
    <col min="15620" max="15620" width="14.25" style="128" customWidth="1"/>
    <col min="15621" max="15622" width="7.25" style="128" customWidth="1"/>
    <col min="15623" max="15623" width="8.375" style="128" customWidth="1"/>
    <col min="15624" max="15624" width="8.25" style="128" customWidth="1"/>
    <col min="15625" max="15871" width="9" style="128"/>
    <col min="15872" max="15872" width="14.5" style="128" customWidth="1"/>
    <col min="15873" max="15873" width="4.5" style="128" customWidth="1"/>
    <col min="15874" max="15875" width="13.625" style="128" customWidth="1"/>
    <col min="15876" max="15876" width="14.25" style="128" customWidth="1"/>
    <col min="15877" max="15878" width="7.25" style="128" customWidth="1"/>
    <col min="15879" max="15879" width="8.375" style="128" customWidth="1"/>
    <col min="15880" max="15880" width="8.25" style="128" customWidth="1"/>
    <col min="15881" max="16127" width="9" style="128"/>
    <col min="16128" max="16128" width="14.5" style="128" customWidth="1"/>
    <col min="16129" max="16129" width="4.5" style="128" customWidth="1"/>
    <col min="16130" max="16131" width="13.625" style="128" customWidth="1"/>
    <col min="16132" max="16132" width="14.25" style="128" customWidth="1"/>
    <col min="16133" max="16134" width="7.25" style="128" customWidth="1"/>
    <col min="16135" max="16135" width="8.375" style="128" customWidth="1"/>
    <col min="16136" max="16136" width="8.25" style="128" customWidth="1"/>
    <col min="16137" max="16384" width="9" style="128"/>
  </cols>
  <sheetData>
    <row r="1" spans="1:12" customFormat="1" ht="33" customHeight="1">
      <c r="A1" s="151" t="s">
        <v>310</v>
      </c>
      <c r="B1" s="151"/>
      <c r="C1" s="151"/>
      <c r="D1" s="151"/>
      <c r="E1" s="151"/>
      <c r="F1" s="151"/>
      <c r="G1" s="151"/>
      <c r="H1" s="151"/>
      <c r="I1" s="151"/>
      <c r="J1" s="151"/>
      <c r="K1" s="151"/>
      <c r="L1" s="151"/>
    </row>
    <row r="2" spans="1:12">
      <c r="A2" s="128" t="s">
        <v>176</v>
      </c>
    </row>
    <row r="3" spans="1:12">
      <c r="E3" s="343" t="str">
        <f>IF(経費支出管理表!H4="","",経費支出管理表!H4)</f>
        <v/>
      </c>
      <c r="F3" s="343"/>
      <c r="G3" s="343"/>
      <c r="H3" s="343"/>
    </row>
    <row r="4" spans="1:12">
      <c r="A4" s="343" t="s">
        <v>177</v>
      </c>
      <c r="B4" s="343"/>
      <c r="C4" s="343"/>
      <c r="D4" s="343"/>
      <c r="E4" s="343"/>
      <c r="F4" s="343"/>
      <c r="G4" s="343"/>
      <c r="H4" s="343"/>
    </row>
    <row r="5" spans="1:12">
      <c r="A5" s="134"/>
      <c r="B5" s="134"/>
      <c r="C5" s="134"/>
      <c r="D5" s="134"/>
      <c r="E5" s="134"/>
      <c r="F5" s="134"/>
      <c r="G5" s="134"/>
      <c r="H5" s="134"/>
    </row>
    <row r="6" spans="1:12">
      <c r="A6" s="134"/>
      <c r="B6" s="134"/>
      <c r="C6" s="134"/>
      <c r="D6" s="134"/>
      <c r="E6" s="134"/>
      <c r="F6" s="134"/>
      <c r="G6" s="134"/>
      <c r="H6" s="134"/>
    </row>
    <row r="7" spans="1:12">
      <c r="A7" s="128" t="s">
        <v>178</v>
      </c>
      <c r="E7" s="135"/>
      <c r="F7" s="135"/>
      <c r="G7" s="135"/>
      <c r="H7" s="135"/>
      <c r="I7" s="135"/>
    </row>
    <row r="8" spans="1:12">
      <c r="E8" s="135"/>
      <c r="F8" s="135"/>
      <c r="G8" s="135"/>
      <c r="H8" s="135"/>
      <c r="I8" s="135"/>
    </row>
    <row r="9" spans="1:12" customFormat="1" ht="16.5" customHeight="1">
      <c r="C9" s="128"/>
      <c r="D9" s="136" t="s">
        <v>179</v>
      </c>
      <c r="E9" s="342"/>
      <c r="F9" s="342"/>
      <c r="G9" s="342"/>
      <c r="H9" s="342"/>
    </row>
    <row r="10" spans="1:12" customFormat="1" ht="16.5" customHeight="1">
      <c r="C10" s="128"/>
      <c r="D10" s="136"/>
      <c r="E10" s="342"/>
      <c r="F10" s="342"/>
      <c r="G10" s="342"/>
      <c r="H10" s="342"/>
    </row>
    <row r="11" spans="1:12" customFormat="1" ht="16.5" customHeight="1">
      <c r="C11" s="128"/>
      <c r="D11" s="136" t="s">
        <v>180</v>
      </c>
      <c r="E11" s="342" t="str">
        <f>IF(経費支出管理表!H3="","",経費支出管理表!H3)</f>
        <v/>
      </c>
      <c r="F11" s="342"/>
      <c r="G11" s="342"/>
      <c r="H11" s="342"/>
    </row>
    <row r="12" spans="1:12" customFormat="1" ht="16.5" customHeight="1">
      <c r="C12" s="128"/>
      <c r="D12" s="137" t="s">
        <v>181</v>
      </c>
      <c r="E12" s="342"/>
      <c r="F12" s="342"/>
      <c r="G12" s="342"/>
      <c r="H12" s="138" t="s">
        <v>182</v>
      </c>
    </row>
    <row r="15" spans="1:12">
      <c r="A15" s="338" t="s">
        <v>183</v>
      </c>
      <c r="B15" s="338"/>
      <c r="C15" s="338"/>
      <c r="D15" s="338"/>
      <c r="E15" s="338"/>
      <c r="F15" s="338"/>
      <c r="G15" s="338"/>
      <c r="H15" s="338"/>
    </row>
    <row r="16" spans="1:12" ht="11.25" customHeight="1"/>
    <row r="17" spans="1:9" ht="11.25" customHeight="1"/>
    <row r="18" spans="1:9">
      <c r="A18" s="339" t="s">
        <v>184</v>
      </c>
      <c r="B18" s="339"/>
      <c r="C18" s="339"/>
      <c r="D18" s="339"/>
      <c r="E18" s="339"/>
      <c r="F18" s="339"/>
      <c r="G18" s="339"/>
      <c r="H18" s="339"/>
    </row>
    <row r="19" spans="1:9">
      <c r="A19" s="340" t="s">
        <v>185</v>
      </c>
      <c r="B19" s="339"/>
      <c r="C19" s="339"/>
      <c r="D19" s="339"/>
      <c r="E19" s="339"/>
      <c r="F19" s="339"/>
      <c r="G19" s="339"/>
      <c r="H19" s="339"/>
    </row>
    <row r="20" spans="1:9">
      <c r="A20" s="339" t="s">
        <v>186</v>
      </c>
      <c r="B20" s="339"/>
      <c r="C20" s="339"/>
      <c r="D20" s="339"/>
      <c r="E20" s="339"/>
      <c r="F20" s="339"/>
      <c r="G20" s="339"/>
      <c r="H20" s="339"/>
    </row>
    <row r="23" spans="1:9" ht="27.75" customHeight="1">
      <c r="A23" s="341" t="s">
        <v>187</v>
      </c>
      <c r="B23" s="341"/>
      <c r="C23" s="341"/>
      <c r="D23" s="341"/>
      <c r="E23" s="341"/>
      <c r="F23" s="341"/>
      <c r="G23" s="341"/>
      <c r="H23" s="341"/>
    </row>
    <row r="25" spans="1:9" ht="44.25" customHeight="1">
      <c r="A25" s="331" t="s">
        <v>316</v>
      </c>
      <c r="B25" s="332"/>
      <c r="C25" s="332"/>
      <c r="D25" s="332"/>
      <c r="E25" s="335" t="s">
        <v>319</v>
      </c>
      <c r="F25" s="336"/>
      <c r="G25" s="337"/>
      <c r="H25" s="337"/>
    </row>
    <row r="26" spans="1:9" ht="44.25" customHeight="1">
      <c r="A26" s="333" t="s">
        <v>317</v>
      </c>
      <c r="B26" s="334"/>
      <c r="C26" s="334"/>
      <c r="D26" s="334"/>
      <c r="E26" s="335" t="s">
        <v>320</v>
      </c>
      <c r="F26" s="336"/>
      <c r="G26" s="337"/>
      <c r="H26" s="337"/>
    </row>
    <row r="27" spans="1:9" ht="44.25" customHeight="1">
      <c r="A27" s="329" t="s">
        <v>318</v>
      </c>
      <c r="B27" s="330"/>
      <c r="C27" s="330"/>
      <c r="D27" s="330"/>
      <c r="E27" s="335" t="s">
        <v>321</v>
      </c>
      <c r="F27" s="336"/>
      <c r="G27" s="337"/>
      <c r="H27" s="337"/>
    </row>
    <row r="28" spans="1:9" ht="33.75" customHeight="1">
      <c r="A28" s="321" t="s">
        <v>322</v>
      </c>
      <c r="B28" s="321"/>
      <c r="C28" s="321"/>
      <c r="D28" s="321"/>
      <c r="E28" s="326" t="str">
        <f>IF(I28&gt;=30,"はい","いいえ")</f>
        <v>いいえ</v>
      </c>
      <c r="F28" s="327"/>
      <c r="G28" s="327"/>
      <c r="H28" s="328"/>
      <c r="I28" s="177">
        <f>G27-G25</f>
        <v>0</v>
      </c>
    </row>
    <row r="29" spans="1:9" ht="33.75" customHeight="1">
      <c r="A29" s="321" t="s">
        <v>188</v>
      </c>
      <c r="B29" s="321"/>
      <c r="C29" s="321"/>
      <c r="D29" s="321"/>
      <c r="E29" s="326" t="str">
        <f>IF(I29&gt;=30,"はい","いいえ")</f>
        <v>いいえ</v>
      </c>
      <c r="F29" s="327"/>
      <c r="G29" s="327"/>
      <c r="H29" s="328"/>
      <c r="I29" s="177">
        <f>G26-G25</f>
        <v>0</v>
      </c>
    </row>
    <row r="30" spans="1:9" ht="33.75" customHeight="1">
      <c r="A30" s="321" t="s">
        <v>327</v>
      </c>
      <c r="B30" s="322"/>
      <c r="C30" s="322"/>
      <c r="D30" s="322"/>
      <c r="E30" s="326" t="str">
        <f>IF(I29&gt;=30,IF(I30&gt;=30,"はい","いいえ"),"-")</f>
        <v>-</v>
      </c>
      <c r="F30" s="327"/>
      <c r="G30" s="327"/>
      <c r="H30" s="328"/>
      <c r="I30" s="177">
        <f>G27-G26</f>
        <v>0</v>
      </c>
    </row>
    <row r="31" spans="1:9" ht="18.75">
      <c r="A31" s="128" t="s">
        <v>325</v>
      </c>
    </row>
    <row r="32" spans="1:9">
      <c r="A32" s="128" t="s">
        <v>326</v>
      </c>
    </row>
    <row r="33" spans="1:8" ht="18.75">
      <c r="A33" s="128" t="s">
        <v>323</v>
      </c>
    </row>
    <row r="35" spans="1:8">
      <c r="A35" s="323" t="s">
        <v>324</v>
      </c>
      <c r="B35" s="323"/>
      <c r="C35" s="323"/>
      <c r="D35" s="323"/>
      <c r="E35" s="323"/>
      <c r="F35" s="323"/>
      <c r="G35" s="323"/>
      <c r="H35" s="323"/>
    </row>
    <row r="36" spans="1:8">
      <c r="A36" s="128" t="s">
        <v>189</v>
      </c>
    </row>
    <row r="39" spans="1:8">
      <c r="A39" s="128" t="s">
        <v>328</v>
      </c>
    </row>
    <row r="40" spans="1:8" ht="67.5" customHeight="1">
      <c r="A40" s="139" t="s">
        <v>190</v>
      </c>
      <c r="B40" s="139" t="s">
        <v>191</v>
      </c>
      <c r="C40" s="139" t="s">
        <v>192</v>
      </c>
      <c r="D40" s="139" t="s">
        <v>193</v>
      </c>
      <c r="E40" s="324" t="s">
        <v>329</v>
      </c>
      <c r="F40" s="325"/>
      <c r="G40" s="140" t="s">
        <v>194</v>
      </c>
      <c r="H40" s="141" t="s">
        <v>195</v>
      </c>
    </row>
    <row r="41" spans="1:8" ht="21.75" customHeight="1">
      <c r="A41" s="142" t="s">
        <v>196</v>
      </c>
      <c r="B41" s="139" t="s">
        <v>197</v>
      </c>
      <c r="C41" s="180">
        <v>36526</v>
      </c>
      <c r="D41" s="180">
        <v>43922</v>
      </c>
      <c r="E41" s="319">
        <v>1100</v>
      </c>
      <c r="F41" s="320"/>
      <c r="G41" s="180">
        <v>44835</v>
      </c>
      <c r="H41" s="143">
        <v>100</v>
      </c>
    </row>
    <row r="42" spans="1:8" ht="21.75" customHeight="1">
      <c r="A42" s="142"/>
      <c r="B42" s="139"/>
      <c r="C42" s="180"/>
      <c r="D42" s="180"/>
      <c r="E42" s="319"/>
      <c r="F42" s="320"/>
      <c r="G42" s="180"/>
      <c r="H42" s="143"/>
    </row>
    <row r="43" spans="1:8" ht="21.75" customHeight="1">
      <c r="A43" s="142"/>
      <c r="B43" s="139"/>
      <c r="C43" s="180"/>
      <c r="D43" s="180"/>
      <c r="E43" s="319"/>
      <c r="F43" s="320"/>
      <c r="G43" s="180"/>
      <c r="H43" s="143"/>
    </row>
    <row r="44" spans="1:8" ht="21.75" customHeight="1">
      <c r="A44" s="142"/>
      <c r="B44" s="139"/>
      <c r="C44" s="180"/>
      <c r="D44" s="180"/>
      <c r="E44" s="319"/>
      <c r="F44" s="320"/>
      <c r="G44" s="180"/>
      <c r="H44" s="143"/>
    </row>
    <row r="45" spans="1:8">
      <c r="C45" s="144"/>
      <c r="D45" s="144"/>
      <c r="G45" s="144"/>
    </row>
    <row r="46" spans="1:8" ht="14.45" customHeight="1">
      <c r="A46" s="128" t="s">
        <v>198</v>
      </c>
    </row>
    <row r="47" spans="1:8">
      <c r="A47" s="128" t="s">
        <v>199</v>
      </c>
    </row>
    <row r="48" spans="1:8">
      <c r="A48" s="128" t="s">
        <v>200</v>
      </c>
    </row>
    <row r="49" spans="1:1">
      <c r="A49" s="128" t="s">
        <v>201</v>
      </c>
    </row>
    <row r="50" spans="1:1">
      <c r="A50" s="128" t="s">
        <v>202</v>
      </c>
    </row>
    <row r="51" spans="1:1">
      <c r="A51" s="128" t="s">
        <v>203</v>
      </c>
    </row>
    <row r="52" spans="1:1" ht="14.45" customHeight="1">
      <c r="A52" s="128" t="s">
        <v>204</v>
      </c>
    </row>
    <row r="53" spans="1:1">
      <c r="A53" s="128" t="s">
        <v>205</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1"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sqref="A1:H1"/>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44"/>
      <c r="B1" s="344"/>
      <c r="C1" s="344"/>
      <c r="D1" s="344"/>
      <c r="E1" s="344"/>
      <c r="F1" s="344"/>
      <c r="G1" s="344"/>
      <c r="H1" s="344"/>
    </row>
    <row r="2" spans="1:8" ht="14.25">
      <c r="A2" s="315" t="s">
        <v>206</v>
      </c>
      <c r="B2" s="315"/>
      <c r="C2" s="315"/>
      <c r="D2" s="315"/>
      <c r="E2" s="315"/>
      <c r="F2" s="315"/>
      <c r="G2" s="315"/>
      <c r="H2" s="315"/>
    </row>
    <row r="3" spans="1:8" ht="14.25">
      <c r="A3" s="126"/>
    </row>
    <row r="4" spans="1:8" ht="14.25">
      <c r="A4" s="345" t="s">
        <v>207</v>
      </c>
      <c r="B4" s="345"/>
      <c r="C4" s="345"/>
      <c r="D4" s="345"/>
      <c r="E4" s="345"/>
      <c r="F4" s="345"/>
      <c r="G4" s="345"/>
      <c r="H4" s="345"/>
    </row>
    <row r="6" spans="1:8" s="38" customFormat="1" ht="17.25" customHeight="1">
      <c r="F6" s="127" t="s">
        <v>142</v>
      </c>
      <c r="G6" s="346" t="str">
        <f>IF(経費支出管理表!H3="","",経費支出管理表!H3)</f>
        <v/>
      </c>
      <c r="H6" s="346"/>
    </row>
    <row r="7" spans="1:8" s="38" customFormat="1" ht="17.25" customHeight="1">
      <c r="F7" s="127" t="s">
        <v>143</v>
      </c>
      <c r="G7" s="346" t="str">
        <f>IF(経費支出管理表!H4="","",経費支出管理表!H4)</f>
        <v/>
      </c>
      <c r="H7" s="346"/>
    </row>
    <row r="8" spans="1:8" ht="14.25">
      <c r="A8" s="126"/>
    </row>
    <row r="9" spans="1:8">
      <c r="A9" s="145"/>
    </row>
    <row r="10" spans="1:8">
      <c r="A10" s="145"/>
    </row>
    <row r="11" spans="1:8" ht="14.25">
      <c r="A11" s="126"/>
    </row>
    <row r="12" spans="1:8" ht="14.25">
      <c r="H12" s="146" t="s">
        <v>21</v>
      </c>
    </row>
    <row r="13" spans="1:8" ht="28.5">
      <c r="A13" s="147" t="s">
        <v>208</v>
      </c>
      <c r="B13" s="148" t="s">
        <v>209</v>
      </c>
      <c r="C13" s="148" t="s">
        <v>210</v>
      </c>
      <c r="D13" s="148" t="s">
        <v>211</v>
      </c>
      <c r="E13" s="148" t="s">
        <v>212</v>
      </c>
      <c r="F13" s="148" t="s">
        <v>213</v>
      </c>
      <c r="G13" s="148" t="s">
        <v>214</v>
      </c>
      <c r="H13" s="148" t="s">
        <v>215</v>
      </c>
    </row>
    <row r="14" spans="1:8" ht="108.6" customHeight="1">
      <c r="A14" s="149"/>
      <c r="B14" s="149"/>
      <c r="C14" s="149"/>
      <c r="D14" s="178"/>
      <c r="E14" s="179" t="str">
        <f>IF((C14*D14)&lt;&gt;0,(C14*D14),"")</f>
        <v/>
      </c>
      <c r="F14" s="150"/>
      <c r="G14" s="149"/>
      <c r="H14" s="149"/>
    </row>
    <row r="15" spans="1:8" ht="14.25">
      <c r="A15" s="126"/>
    </row>
    <row r="16" spans="1:8" ht="14.25">
      <c r="A16" s="315" t="s">
        <v>216</v>
      </c>
      <c r="B16" s="315"/>
      <c r="C16" s="315"/>
      <c r="D16" s="315"/>
      <c r="E16" s="315"/>
      <c r="F16" s="315"/>
      <c r="G16" s="315"/>
      <c r="H16" s="315"/>
    </row>
    <row r="17" spans="1:8" ht="14.25">
      <c r="A17" s="315" t="s">
        <v>217</v>
      </c>
      <c r="B17" s="315"/>
      <c r="C17" s="315"/>
      <c r="D17" s="315"/>
      <c r="E17" s="315"/>
      <c r="F17" s="315"/>
      <c r="G17" s="315"/>
      <c r="H17" s="315"/>
    </row>
    <row r="18" spans="1:8" ht="14.25">
      <c r="A18" s="315" t="s">
        <v>218</v>
      </c>
      <c r="B18" s="315"/>
      <c r="C18" s="315"/>
      <c r="D18" s="315"/>
      <c r="E18" s="315"/>
      <c r="F18" s="315"/>
      <c r="G18" s="315"/>
      <c r="H18" s="315"/>
    </row>
    <row r="19" spans="1:8" ht="14.25">
      <c r="A19" s="315" t="s">
        <v>219</v>
      </c>
      <c r="B19" s="315"/>
      <c r="C19" s="315"/>
      <c r="D19" s="315"/>
      <c r="E19" s="315"/>
      <c r="F19" s="315"/>
      <c r="G19" s="315"/>
      <c r="H19" s="315"/>
    </row>
    <row r="20" spans="1:8" ht="14.25">
      <c r="A20" s="315" t="s">
        <v>220</v>
      </c>
      <c r="B20" s="315"/>
      <c r="C20" s="315"/>
      <c r="D20" s="315"/>
      <c r="E20" s="315"/>
      <c r="F20" s="315"/>
      <c r="G20" s="315"/>
      <c r="H20" s="315"/>
    </row>
    <row r="21" spans="1:8" ht="14.25">
      <c r="A21" s="315" t="s">
        <v>221</v>
      </c>
      <c r="B21" s="315"/>
      <c r="C21" s="315"/>
      <c r="D21" s="315"/>
      <c r="E21" s="315"/>
      <c r="F21" s="315"/>
      <c r="G21" s="315"/>
      <c r="H21" s="315"/>
    </row>
    <row r="22" spans="1:8" ht="14.25">
      <c r="A22" s="315" t="s">
        <v>222</v>
      </c>
      <c r="B22" s="315"/>
      <c r="C22" s="315"/>
      <c r="D22" s="315"/>
      <c r="E22" s="315"/>
      <c r="F22" s="315"/>
      <c r="G22" s="315"/>
      <c r="H22" s="315"/>
    </row>
    <row r="23" spans="1:8" ht="14.25">
      <c r="A23" s="315"/>
      <c r="B23" s="315"/>
      <c r="C23" s="315"/>
      <c r="D23" s="315"/>
      <c r="E23" s="315"/>
      <c r="F23" s="315"/>
      <c r="G23" s="315"/>
      <c r="H23" s="315"/>
    </row>
    <row r="24" spans="1:8" ht="14.25">
      <c r="A24" s="126"/>
    </row>
  </sheetData>
  <mergeCells count="13">
    <mergeCell ref="A16:H16"/>
    <mergeCell ref="A1:H1"/>
    <mergeCell ref="A2:H2"/>
    <mergeCell ref="A4:H4"/>
    <mergeCell ref="G6:H6"/>
    <mergeCell ref="G7:H7"/>
    <mergeCell ref="A23:H23"/>
    <mergeCell ref="A17:H17"/>
    <mergeCell ref="A18:H18"/>
    <mergeCell ref="A19:H19"/>
    <mergeCell ref="A20:H20"/>
    <mergeCell ref="A21:H21"/>
    <mergeCell ref="A22:H22"/>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6"/>
  <sheetViews>
    <sheetView showGridLines="0" view="pageBreakPreview" zoomScaleNormal="100" zoomScaleSheetLayoutView="100" workbookViewId="0">
      <selection activeCell="D10" sqref="D10:G10"/>
    </sheetView>
  </sheetViews>
  <sheetFormatPr defaultRowHeight="13.5"/>
  <cols>
    <col min="1" max="1" width="3" customWidth="1"/>
    <col min="2" max="2" width="27.125" customWidth="1"/>
    <col min="3" max="3" width="18.75" customWidth="1"/>
    <col min="4" max="4" width="10.125" customWidth="1"/>
    <col min="5" max="5" width="7.25" customWidth="1"/>
    <col min="6" max="6" width="17" customWidth="1"/>
    <col min="7" max="7" width="6" customWidth="1"/>
    <col min="257" max="257" width="3" customWidth="1"/>
    <col min="258" max="258" width="27.125" customWidth="1"/>
    <col min="259" max="259" width="18.75" customWidth="1"/>
    <col min="260" max="260" width="10.125" customWidth="1"/>
    <col min="261" max="261" width="7.25" customWidth="1"/>
    <col min="262" max="262" width="17" customWidth="1"/>
    <col min="263" max="263" width="6" customWidth="1"/>
    <col min="513" max="513" width="3" customWidth="1"/>
    <col min="514" max="514" width="27.125" customWidth="1"/>
    <col min="515" max="515" width="18.75" customWidth="1"/>
    <col min="516" max="516" width="10.125" customWidth="1"/>
    <col min="517" max="517" width="7.25" customWidth="1"/>
    <col min="518" max="518" width="17" customWidth="1"/>
    <col min="519" max="519" width="6" customWidth="1"/>
    <col min="769" max="769" width="3" customWidth="1"/>
    <col min="770" max="770" width="27.125" customWidth="1"/>
    <col min="771" max="771" width="18.75" customWidth="1"/>
    <col min="772" max="772" width="10.125" customWidth="1"/>
    <col min="773" max="773" width="7.25" customWidth="1"/>
    <col min="774" max="774" width="17" customWidth="1"/>
    <col min="775" max="775" width="6" customWidth="1"/>
    <col min="1025" max="1025" width="3" customWidth="1"/>
    <col min="1026" max="1026" width="27.125" customWidth="1"/>
    <col min="1027" max="1027" width="18.75" customWidth="1"/>
    <col min="1028" max="1028" width="10.125" customWidth="1"/>
    <col min="1029" max="1029" width="7.25" customWidth="1"/>
    <col min="1030" max="1030" width="17" customWidth="1"/>
    <col min="1031" max="1031" width="6" customWidth="1"/>
    <col min="1281" max="1281" width="3" customWidth="1"/>
    <col min="1282" max="1282" width="27.125" customWidth="1"/>
    <col min="1283" max="1283" width="18.75" customWidth="1"/>
    <col min="1284" max="1284" width="10.125" customWidth="1"/>
    <col min="1285" max="1285" width="7.25" customWidth="1"/>
    <col min="1286" max="1286" width="17" customWidth="1"/>
    <col min="1287" max="1287" width="6" customWidth="1"/>
    <col min="1537" max="1537" width="3" customWidth="1"/>
    <col min="1538" max="1538" width="27.125" customWidth="1"/>
    <col min="1539" max="1539" width="18.75" customWidth="1"/>
    <col min="1540" max="1540" width="10.125" customWidth="1"/>
    <col min="1541" max="1541" width="7.25" customWidth="1"/>
    <col min="1542" max="1542" width="17" customWidth="1"/>
    <col min="1543" max="1543" width="6" customWidth="1"/>
    <col min="1793" max="1793" width="3" customWidth="1"/>
    <col min="1794" max="1794" width="27.125" customWidth="1"/>
    <col min="1795" max="1795" width="18.75" customWidth="1"/>
    <col min="1796" max="1796" width="10.125" customWidth="1"/>
    <col min="1797" max="1797" width="7.25" customWidth="1"/>
    <col min="1798" max="1798" width="17" customWidth="1"/>
    <col min="1799" max="1799" width="6" customWidth="1"/>
    <col min="2049" max="2049" width="3" customWidth="1"/>
    <col min="2050" max="2050" width="27.125" customWidth="1"/>
    <col min="2051" max="2051" width="18.75" customWidth="1"/>
    <col min="2052" max="2052" width="10.125" customWidth="1"/>
    <col min="2053" max="2053" width="7.25" customWidth="1"/>
    <col min="2054" max="2054" width="17" customWidth="1"/>
    <col min="2055" max="2055" width="6" customWidth="1"/>
    <col min="2305" max="2305" width="3" customWidth="1"/>
    <col min="2306" max="2306" width="27.125" customWidth="1"/>
    <col min="2307" max="2307" width="18.75" customWidth="1"/>
    <col min="2308" max="2308" width="10.125" customWidth="1"/>
    <col min="2309" max="2309" width="7.25" customWidth="1"/>
    <col min="2310" max="2310" width="17" customWidth="1"/>
    <col min="2311" max="2311" width="6" customWidth="1"/>
    <col min="2561" max="2561" width="3" customWidth="1"/>
    <col min="2562" max="2562" width="27.125" customWidth="1"/>
    <col min="2563" max="2563" width="18.75" customWidth="1"/>
    <col min="2564" max="2564" width="10.125" customWidth="1"/>
    <col min="2565" max="2565" width="7.25" customWidth="1"/>
    <col min="2566" max="2566" width="17" customWidth="1"/>
    <col min="2567" max="2567" width="6" customWidth="1"/>
    <col min="2817" max="2817" width="3" customWidth="1"/>
    <col min="2818" max="2818" width="27.125" customWidth="1"/>
    <col min="2819" max="2819" width="18.75" customWidth="1"/>
    <col min="2820" max="2820" width="10.125" customWidth="1"/>
    <col min="2821" max="2821" width="7.25" customWidth="1"/>
    <col min="2822" max="2822" width="17" customWidth="1"/>
    <col min="2823" max="2823" width="6" customWidth="1"/>
    <col min="3073" max="3073" width="3" customWidth="1"/>
    <col min="3074" max="3074" width="27.125" customWidth="1"/>
    <col min="3075" max="3075" width="18.75" customWidth="1"/>
    <col min="3076" max="3076" width="10.125" customWidth="1"/>
    <col min="3077" max="3077" width="7.25" customWidth="1"/>
    <col min="3078" max="3078" width="17" customWidth="1"/>
    <col min="3079" max="3079" width="6" customWidth="1"/>
    <col min="3329" max="3329" width="3" customWidth="1"/>
    <col min="3330" max="3330" width="27.125" customWidth="1"/>
    <col min="3331" max="3331" width="18.75" customWidth="1"/>
    <col min="3332" max="3332" width="10.125" customWidth="1"/>
    <col min="3333" max="3333" width="7.25" customWidth="1"/>
    <col min="3334" max="3334" width="17" customWidth="1"/>
    <col min="3335" max="3335" width="6" customWidth="1"/>
    <col min="3585" max="3585" width="3" customWidth="1"/>
    <col min="3586" max="3586" width="27.125" customWidth="1"/>
    <col min="3587" max="3587" width="18.75" customWidth="1"/>
    <col min="3588" max="3588" width="10.125" customWidth="1"/>
    <col min="3589" max="3589" width="7.25" customWidth="1"/>
    <col min="3590" max="3590" width="17" customWidth="1"/>
    <col min="3591" max="3591" width="6" customWidth="1"/>
    <col min="3841" max="3841" width="3" customWidth="1"/>
    <col min="3842" max="3842" width="27.125" customWidth="1"/>
    <col min="3843" max="3843" width="18.75" customWidth="1"/>
    <col min="3844" max="3844" width="10.125" customWidth="1"/>
    <col min="3845" max="3845" width="7.25" customWidth="1"/>
    <col min="3846" max="3846" width="17" customWidth="1"/>
    <col min="3847" max="3847" width="6" customWidth="1"/>
    <col min="4097" max="4097" width="3" customWidth="1"/>
    <col min="4098" max="4098" width="27.125" customWidth="1"/>
    <col min="4099" max="4099" width="18.75" customWidth="1"/>
    <col min="4100" max="4100" width="10.125" customWidth="1"/>
    <col min="4101" max="4101" width="7.25" customWidth="1"/>
    <col min="4102" max="4102" width="17" customWidth="1"/>
    <col min="4103" max="4103" width="6" customWidth="1"/>
    <col min="4353" max="4353" width="3" customWidth="1"/>
    <col min="4354" max="4354" width="27.125" customWidth="1"/>
    <col min="4355" max="4355" width="18.75" customWidth="1"/>
    <col min="4356" max="4356" width="10.125" customWidth="1"/>
    <col min="4357" max="4357" width="7.25" customWidth="1"/>
    <col min="4358" max="4358" width="17" customWidth="1"/>
    <col min="4359" max="4359" width="6" customWidth="1"/>
    <col min="4609" max="4609" width="3" customWidth="1"/>
    <col min="4610" max="4610" width="27.125" customWidth="1"/>
    <col min="4611" max="4611" width="18.75" customWidth="1"/>
    <col min="4612" max="4612" width="10.125" customWidth="1"/>
    <col min="4613" max="4613" width="7.25" customWidth="1"/>
    <col min="4614" max="4614" width="17" customWidth="1"/>
    <col min="4615" max="4615" width="6" customWidth="1"/>
    <col min="4865" max="4865" width="3" customWidth="1"/>
    <col min="4866" max="4866" width="27.125" customWidth="1"/>
    <col min="4867" max="4867" width="18.75" customWidth="1"/>
    <col min="4868" max="4868" width="10.125" customWidth="1"/>
    <col min="4869" max="4869" width="7.25" customWidth="1"/>
    <col min="4870" max="4870" width="17" customWidth="1"/>
    <col min="4871" max="4871" width="6" customWidth="1"/>
    <col min="5121" max="5121" width="3" customWidth="1"/>
    <col min="5122" max="5122" width="27.125" customWidth="1"/>
    <col min="5123" max="5123" width="18.75" customWidth="1"/>
    <col min="5124" max="5124" width="10.125" customWidth="1"/>
    <col min="5125" max="5125" width="7.25" customWidth="1"/>
    <col min="5126" max="5126" width="17" customWidth="1"/>
    <col min="5127" max="5127" width="6" customWidth="1"/>
    <col min="5377" max="5377" width="3" customWidth="1"/>
    <col min="5378" max="5378" width="27.125" customWidth="1"/>
    <col min="5379" max="5379" width="18.75" customWidth="1"/>
    <col min="5380" max="5380" width="10.125" customWidth="1"/>
    <col min="5381" max="5381" width="7.25" customWidth="1"/>
    <col min="5382" max="5382" width="17" customWidth="1"/>
    <col min="5383" max="5383" width="6" customWidth="1"/>
    <col min="5633" max="5633" width="3" customWidth="1"/>
    <col min="5634" max="5634" width="27.125" customWidth="1"/>
    <col min="5635" max="5635" width="18.75" customWidth="1"/>
    <col min="5636" max="5636" width="10.125" customWidth="1"/>
    <col min="5637" max="5637" width="7.25" customWidth="1"/>
    <col min="5638" max="5638" width="17" customWidth="1"/>
    <col min="5639" max="5639" width="6" customWidth="1"/>
    <col min="5889" max="5889" width="3" customWidth="1"/>
    <col min="5890" max="5890" width="27.125" customWidth="1"/>
    <col min="5891" max="5891" width="18.75" customWidth="1"/>
    <col min="5892" max="5892" width="10.125" customWidth="1"/>
    <col min="5893" max="5893" width="7.25" customWidth="1"/>
    <col min="5894" max="5894" width="17" customWidth="1"/>
    <col min="5895" max="5895" width="6" customWidth="1"/>
    <col min="6145" max="6145" width="3" customWidth="1"/>
    <col min="6146" max="6146" width="27.125" customWidth="1"/>
    <col min="6147" max="6147" width="18.75" customWidth="1"/>
    <col min="6148" max="6148" width="10.125" customWidth="1"/>
    <col min="6149" max="6149" width="7.25" customWidth="1"/>
    <col min="6150" max="6150" width="17" customWidth="1"/>
    <col min="6151" max="6151" width="6" customWidth="1"/>
    <col min="6401" max="6401" width="3" customWidth="1"/>
    <col min="6402" max="6402" width="27.125" customWidth="1"/>
    <col min="6403" max="6403" width="18.75" customWidth="1"/>
    <col min="6404" max="6404" width="10.125" customWidth="1"/>
    <col min="6405" max="6405" width="7.25" customWidth="1"/>
    <col min="6406" max="6406" width="17" customWidth="1"/>
    <col min="6407" max="6407" width="6" customWidth="1"/>
    <col min="6657" max="6657" width="3" customWidth="1"/>
    <col min="6658" max="6658" width="27.125" customWidth="1"/>
    <col min="6659" max="6659" width="18.75" customWidth="1"/>
    <col min="6660" max="6660" width="10.125" customWidth="1"/>
    <col min="6661" max="6661" width="7.25" customWidth="1"/>
    <col min="6662" max="6662" width="17" customWidth="1"/>
    <col min="6663" max="6663" width="6" customWidth="1"/>
    <col min="6913" max="6913" width="3" customWidth="1"/>
    <col min="6914" max="6914" width="27.125" customWidth="1"/>
    <col min="6915" max="6915" width="18.75" customWidth="1"/>
    <col min="6916" max="6916" width="10.125" customWidth="1"/>
    <col min="6917" max="6917" width="7.25" customWidth="1"/>
    <col min="6918" max="6918" width="17" customWidth="1"/>
    <col min="6919" max="6919" width="6" customWidth="1"/>
    <col min="7169" max="7169" width="3" customWidth="1"/>
    <col min="7170" max="7170" width="27.125" customWidth="1"/>
    <col min="7171" max="7171" width="18.75" customWidth="1"/>
    <col min="7172" max="7172" width="10.125" customWidth="1"/>
    <col min="7173" max="7173" width="7.25" customWidth="1"/>
    <col min="7174" max="7174" width="17" customWidth="1"/>
    <col min="7175" max="7175" width="6" customWidth="1"/>
    <col min="7425" max="7425" width="3" customWidth="1"/>
    <col min="7426" max="7426" width="27.125" customWidth="1"/>
    <col min="7427" max="7427" width="18.75" customWidth="1"/>
    <col min="7428" max="7428" width="10.125" customWidth="1"/>
    <col min="7429" max="7429" width="7.25" customWidth="1"/>
    <col min="7430" max="7430" width="17" customWidth="1"/>
    <col min="7431" max="7431" width="6" customWidth="1"/>
    <col min="7681" max="7681" width="3" customWidth="1"/>
    <col min="7682" max="7682" width="27.125" customWidth="1"/>
    <col min="7683" max="7683" width="18.75" customWidth="1"/>
    <col min="7684" max="7684" width="10.125" customWidth="1"/>
    <col min="7685" max="7685" width="7.25" customWidth="1"/>
    <col min="7686" max="7686" width="17" customWidth="1"/>
    <col min="7687" max="7687" width="6" customWidth="1"/>
    <col min="7937" max="7937" width="3" customWidth="1"/>
    <col min="7938" max="7938" width="27.125" customWidth="1"/>
    <col min="7939" max="7939" width="18.75" customWidth="1"/>
    <col min="7940" max="7940" width="10.125" customWidth="1"/>
    <col min="7941" max="7941" width="7.25" customWidth="1"/>
    <col min="7942" max="7942" width="17" customWidth="1"/>
    <col min="7943" max="7943" width="6" customWidth="1"/>
    <col min="8193" max="8193" width="3" customWidth="1"/>
    <col min="8194" max="8194" width="27.125" customWidth="1"/>
    <col min="8195" max="8195" width="18.75" customWidth="1"/>
    <col min="8196" max="8196" width="10.125" customWidth="1"/>
    <col min="8197" max="8197" width="7.25" customWidth="1"/>
    <col min="8198" max="8198" width="17" customWidth="1"/>
    <col min="8199" max="8199" width="6" customWidth="1"/>
    <col min="8449" max="8449" width="3" customWidth="1"/>
    <col min="8450" max="8450" width="27.125" customWidth="1"/>
    <col min="8451" max="8451" width="18.75" customWidth="1"/>
    <col min="8452" max="8452" width="10.125" customWidth="1"/>
    <col min="8453" max="8453" width="7.25" customWidth="1"/>
    <col min="8454" max="8454" width="17" customWidth="1"/>
    <col min="8455" max="8455" width="6" customWidth="1"/>
    <col min="8705" max="8705" width="3" customWidth="1"/>
    <col min="8706" max="8706" width="27.125" customWidth="1"/>
    <col min="8707" max="8707" width="18.75" customWidth="1"/>
    <col min="8708" max="8708" width="10.125" customWidth="1"/>
    <col min="8709" max="8709" width="7.25" customWidth="1"/>
    <col min="8710" max="8710" width="17" customWidth="1"/>
    <col min="8711" max="8711" width="6" customWidth="1"/>
    <col min="8961" max="8961" width="3" customWidth="1"/>
    <col min="8962" max="8962" width="27.125" customWidth="1"/>
    <col min="8963" max="8963" width="18.75" customWidth="1"/>
    <col min="8964" max="8964" width="10.125" customWidth="1"/>
    <col min="8965" max="8965" width="7.25" customWidth="1"/>
    <col min="8966" max="8966" width="17" customWidth="1"/>
    <col min="8967" max="8967" width="6" customWidth="1"/>
    <col min="9217" max="9217" width="3" customWidth="1"/>
    <col min="9218" max="9218" width="27.125" customWidth="1"/>
    <col min="9219" max="9219" width="18.75" customWidth="1"/>
    <col min="9220" max="9220" width="10.125" customWidth="1"/>
    <col min="9221" max="9221" width="7.25" customWidth="1"/>
    <col min="9222" max="9222" width="17" customWidth="1"/>
    <col min="9223" max="9223" width="6" customWidth="1"/>
    <col min="9473" max="9473" width="3" customWidth="1"/>
    <col min="9474" max="9474" width="27.125" customWidth="1"/>
    <col min="9475" max="9475" width="18.75" customWidth="1"/>
    <col min="9476" max="9476" width="10.125" customWidth="1"/>
    <col min="9477" max="9477" width="7.25" customWidth="1"/>
    <col min="9478" max="9478" width="17" customWidth="1"/>
    <col min="9479" max="9479" width="6" customWidth="1"/>
    <col min="9729" max="9729" width="3" customWidth="1"/>
    <col min="9730" max="9730" width="27.125" customWidth="1"/>
    <col min="9731" max="9731" width="18.75" customWidth="1"/>
    <col min="9732" max="9732" width="10.125" customWidth="1"/>
    <col min="9733" max="9733" width="7.25" customWidth="1"/>
    <col min="9734" max="9734" width="17" customWidth="1"/>
    <col min="9735" max="9735" width="6" customWidth="1"/>
    <col min="9985" max="9985" width="3" customWidth="1"/>
    <col min="9986" max="9986" width="27.125" customWidth="1"/>
    <col min="9987" max="9987" width="18.75" customWidth="1"/>
    <col min="9988" max="9988" width="10.125" customWidth="1"/>
    <col min="9989" max="9989" width="7.25" customWidth="1"/>
    <col min="9990" max="9990" width="17" customWidth="1"/>
    <col min="9991" max="9991" width="6" customWidth="1"/>
    <col min="10241" max="10241" width="3" customWidth="1"/>
    <col min="10242" max="10242" width="27.125" customWidth="1"/>
    <col min="10243" max="10243" width="18.75" customWidth="1"/>
    <col min="10244" max="10244" width="10.125" customWidth="1"/>
    <col min="10245" max="10245" width="7.25" customWidth="1"/>
    <col min="10246" max="10246" width="17" customWidth="1"/>
    <col min="10247" max="10247" width="6" customWidth="1"/>
    <col min="10497" max="10497" width="3" customWidth="1"/>
    <col min="10498" max="10498" width="27.125" customWidth="1"/>
    <col min="10499" max="10499" width="18.75" customWidth="1"/>
    <col min="10500" max="10500" width="10.125" customWidth="1"/>
    <col min="10501" max="10501" width="7.25" customWidth="1"/>
    <col min="10502" max="10502" width="17" customWidth="1"/>
    <col min="10503" max="10503" width="6" customWidth="1"/>
    <col min="10753" max="10753" width="3" customWidth="1"/>
    <col min="10754" max="10754" width="27.125" customWidth="1"/>
    <col min="10755" max="10755" width="18.75" customWidth="1"/>
    <col min="10756" max="10756" width="10.125" customWidth="1"/>
    <col min="10757" max="10757" width="7.25" customWidth="1"/>
    <col min="10758" max="10758" width="17" customWidth="1"/>
    <col min="10759" max="10759" width="6" customWidth="1"/>
    <col min="11009" max="11009" width="3" customWidth="1"/>
    <col min="11010" max="11010" width="27.125" customWidth="1"/>
    <col min="11011" max="11011" width="18.75" customWidth="1"/>
    <col min="11012" max="11012" width="10.125" customWidth="1"/>
    <col min="11013" max="11013" width="7.25" customWidth="1"/>
    <col min="11014" max="11014" width="17" customWidth="1"/>
    <col min="11015" max="11015" width="6" customWidth="1"/>
    <col min="11265" max="11265" width="3" customWidth="1"/>
    <col min="11266" max="11266" width="27.125" customWidth="1"/>
    <col min="11267" max="11267" width="18.75" customWidth="1"/>
    <col min="11268" max="11268" width="10.125" customWidth="1"/>
    <col min="11269" max="11269" width="7.25" customWidth="1"/>
    <col min="11270" max="11270" width="17" customWidth="1"/>
    <col min="11271" max="11271" width="6" customWidth="1"/>
    <col min="11521" max="11521" width="3" customWidth="1"/>
    <col min="11522" max="11522" width="27.125" customWidth="1"/>
    <col min="11523" max="11523" width="18.75" customWidth="1"/>
    <col min="11524" max="11524" width="10.125" customWidth="1"/>
    <col min="11525" max="11525" width="7.25" customWidth="1"/>
    <col min="11526" max="11526" width="17" customWidth="1"/>
    <col min="11527" max="11527" width="6" customWidth="1"/>
    <col min="11777" max="11777" width="3" customWidth="1"/>
    <col min="11778" max="11778" width="27.125" customWidth="1"/>
    <col min="11779" max="11779" width="18.75" customWidth="1"/>
    <col min="11780" max="11780" width="10.125" customWidth="1"/>
    <col min="11781" max="11781" width="7.25" customWidth="1"/>
    <col min="11782" max="11782" width="17" customWidth="1"/>
    <col min="11783" max="11783" width="6" customWidth="1"/>
    <col min="12033" max="12033" width="3" customWidth="1"/>
    <col min="12034" max="12034" width="27.125" customWidth="1"/>
    <col min="12035" max="12035" width="18.75" customWidth="1"/>
    <col min="12036" max="12036" width="10.125" customWidth="1"/>
    <col min="12037" max="12037" width="7.25" customWidth="1"/>
    <col min="12038" max="12038" width="17" customWidth="1"/>
    <col min="12039" max="12039" width="6" customWidth="1"/>
    <col min="12289" max="12289" width="3" customWidth="1"/>
    <col min="12290" max="12290" width="27.125" customWidth="1"/>
    <col min="12291" max="12291" width="18.75" customWidth="1"/>
    <col min="12292" max="12292" width="10.125" customWidth="1"/>
    <col min="12293" max="12293" width="7.25" customWidth="1"/>
    <col min="12294" max="12294" width="17" customWidth="1"/>
    <col min="12295" max="12295" width="6" customWidth="1"/>
    <col min="12545" max="12545" width="3" customWidth="1"/>
    <col min="12546" max="12546" width="27.125" customWidth="1"/>
    <col min="12547" max="12547" width="18.75" customWidth="1"/>
    <col min="12548" max="12548" width="10.125" customWidth="1"/>
    <col min="12549" max="12549" width="7.25" customWidth="1"/>
    <col min="12550" max="12550" width="17" customWidth="1"/>
    <col min="12551" max="12551" width="6" customWidth="1"/>
    <col min="12801" max="12801" width="3" customWidth="1"/>
    <col min="12802" max="12802" width="27.125" customWidth="1"/>
    <col min="12803" max="12803" width="18.75" customWidth="1"/>
    <col min="12804" max="12804" width="10.125" customWidth="1"/>
    <col min="12805" max="12805" width="7.25" customWidth="1"/>
    <col min="12806" max="12806" width="17" customWidth="1"/>
    <col min="12807" max="12807" width="6" customWidth="1"/>
    <col min="13057" max="13057" width="3" customWidth="1"/>
    <col min="13058" max="13058" width="27.125" customWidth="1"/>
    <col min="13059" max="13059" width="18.75" customWidth="1"/>
    <col min="13060" max="13060" width="10.125" customWidth="1"/>
    <col min="13061" max="13061" width="7.25" customWidth="1"/>
    <col min="13062" max="13062" width="17" customWidth="1"/>
    <col min="13063" max="13063" width="6" customWidth="1"/>
    <col min="13313" max="13313" width="3" customWidth="1"/>
    <col min="13314" max="13314" width="27.125" customWidth="1"/>
    <col min="13315" max="13315" width="18.75" customWidth="1"/>
    <col min="13316" max="13316" width="10.125" customWidth="1"/>
    <col min="13317" max="13317" width="7.25" customWidth="1"/>
    <col min="13318" max="13318" width="17" customWidth="1"/>
    <col min="13319" max="13319" width="6" customWidth="1"/>
    <col min="13569" max="13569" width="3" customWidth="1"/>
    <col min="13570" max="13570" width="27.125" customWidth="1"/>
    <col min="13571" max="13571" width="18.75" customWidth="1"/>
    <col min="13572" max="13572" width="10.125" customWidth="1"/>
    <col min="13573" max="13573" width="7.25" customWidth="1"/>
    <col min="13574" max="13574" width="17" customWidth="1"/>
    <col min="13575" max="13575" width="6" customWidth="1"/>
    <col min="13825" max="13825" width="3" customWidth="1"/>
    <col min="13826" max="13826" width="27.125" customWidth="1"/>
    <col min="13827" max="13827" width="18.75" customWidth="1"/>
    <col min="13828" max="13828" width="10.125" customWidth="1"/>
    <col min="13829" max="13829" width="7.25" customWidth="1"/>
    <col min="13830" max="13830" width="17" customWidth="1"/>
    <col min="13831" max="13831" width="6" customWidth="1"/>
    <col min="14081" max="14081" width="3" customWidth="1"/>
    <col min="14082" max="14082" width="27.125" customWidth="1"/>
    <col min="14083" max="14083" width="18.75" customWidth="1"/>
    <col min="14084" max="14084" width="10.125" customWidth="1"/>
    <col min="14085" max="14085" width="7.25" customWidth="1"/>
    <col min="14086" max="14086" width="17" customWidth="1"/>
    <col min="14087" max="14087" width="6" customWidth="1"/>
    <col min="14337" max="14337" width="3" customWidth="1"/>
    <col min="14338" max="14338" width="27.125" customWidth="1"/>
    <col min="14339" max="14339" width="18.75" customWidth="1"/>
    <col min="14340" max="14340" width="10.125" customWidth="1"/>
    <col min="14341" max="14341" width="7.25" customWidth="1"/>
    <col min="14342" max="14342" width="17" customWidth="1"/>
    <col min="14343" max="14343" width="6" customWidth="1"/>
    <col min="14593" max="14593" width="3" customWidth="1"/>
    <col min="14594" max="14594" width="27.125" customWidth="1"/>
    <col min="14595" max="14595" width="18.75" customWidth="1"/>
    <col min="14596" max="14596" width="10.125" customWidth="1"/>
    <col min="14597" max="14597" width="7.25" customWidth="1"/>
    <col min="14598" max="14598" width="17" customWidth="1"/>
    <col min="14599" max="14599" width="6" customWidth="1"/>
    <col min="14849" max="14849" width="3" customWidth="1"/>
    <col min="14850" max="14850" width="27.125" customWidth="1"/>
    <col min="14851" max="14851" width="18.75" customWidth="1"/>
    <col min="14852" max="14852" width="10.125" customWidth="1"/>
    <col min="14853" max="14853" width="7.25" customWidth="1"/>
    <col min="14854" max="14854" width="17" customWidth="1"/>
    <col min="14855" max="14855" width="6" customWidth="1"/>
    <col min="15105" max="15105" width="3" customWidth="1"/>
    <col min="15106" max="15106" width="27.125" customWidth="1"/>
    <col min="15107" max="15107" width="18.75" customWidth="1"/>
    <col min="15108" max="15108" width="10.125" customWidth="1"/>
    <col min="15109" max="15109" width="7.25" customWidth="1"/>
    <col min="15110" max="15110" width="17" customWidth="1"/>
    <col min="15111" max="15111" width="6" customWidth="1"/>
    <col min="15361" max="15361" width="3" customWidth="1"/>
    <col min="15362" max="15362" width="27.125" customWidth="1"/>
    <col min="15363" max="15363" width="18.75" customWidth="1"/>
    <col min="15364" max="15364" width="10.125" customWidth="1"/>
    <col min="15365" max="15365" width="7.25" customWidth="1"/>
    <col min="15366" max="15366" width="17" customWidth="1"/>
    <col min="15367" max="15367" width="6" customWidth="1"/>
    <col min="15617" max="15617" width="3" customWidth="1"/>
    <col min="15618" max="15618" width="27.125" customWidth="1"/>
    <col min="15619" max="15619" width="18.75" customWidth="1"/>
    <col min="15620" max="15620" width="10.125" customWidth="1"/>
    <col min="15621" max="15621" width="7.25" customWidth="1"/>
    <col min="15622" max="15622" width="17" customWidth="1"/>
    <col min="15623" max="15623" width="6" customWidth="1"/>
    <col min="15873" max="15873" width="3" customWidth="1"/>
    <col min="15874" max="15874" width="27.125" customWidth="1"/>
    <col min="15875" max="15875" width="18.75" customWidth="1"/>
    <col min="15876" max="15876" width="10.125" customWidth="1"/>
    <col min="15877" max="15877" width="7.25" customWidth="1"/>
    <col min="15878" max="15878" width="17" customWidth="1"/>
    <col min="15879" max="15879" width="6" customWidth="1"/>
    <col min="16129" max="16129" width="3" customWidth="1"/>
    <col min="16130" max="16130" width="27.125" customWidth="1"/>
    <col min="16131" max="16131" width="18.75" customWidth="1"/>
    <col min="16132" max="16132" width="10.125" customWidth="1"/>
    <col min="16133" max="16133" width="7.25" customWidth="1"/>
    <col min="16134" max="16134" width="17" customWidth="1"/>
    <col min="16135" max="16135" width="6" customWidth="1"/>
  </cols>
  <sheetData>
    <row r="1" spans="1:11" ht="33" customHeight="1">
      <c r="A1" s="151" t="s">
        <v>223</v>
      </c>
      <c r="B1" s="151"/>
      <c r="C1" s="151"/>
      <c r="D1" s="151"/>
      <c r="E1" s="151"/>
      <c r="F1" s="151"/>
      <c r="G1" s="151"/>
      <c r="H1" s="151"/>
      <c r="I1" s="151"/>
      <c r="J1" s="151"/>
      <c r="K1" s="151"/>
    </row>
    <row r="2" spans="1:11" ht="18.75">
      <c r="A2" s="344"/>
      <c r="B2" s="344"/>
      <c r="C2" s="344"/>
      <c r="D2" s="344"/>
      <c r="E2" s="344"/>
      <c r="F2" s="344"/>
      <c r="G2" s="344"/>
      <c r="H2" s="152"/>
      <c r="I2" s="152"/>
      <c r="J2" s="152"/>
      <c r="K2" s="152"/>
    </row>
    <row r="3" spans="1:11" ht="14.25">
      <c r="A3" s="315" t="s">
        <v>224</v>
      </c>
      <c r="B3" s="315"/>
      <c r="C3" s="315"/>
      <c r="D3" s="315"/>
      <c r="E3" s="315"/>
      <c r="F3" s="315"/>
      <c r="G3" s="315"/>
    </row>
    <row r="4" spans="1:11" ht="14.25">
      <c r="A4" s="146"/>
      <c r="B4" s="146"/>
      <c r="C4" s="146"/>
      <c r="D4" s="146"/>
      <c r="E4" s="351" t="str">
        <f>IF(経費支出管理表!H4="","",経費支出管理表!H4)</f>
        <v/>
      </c>
      <c r="F4" s="351"/>
      <c r="G4" s="351"/>
    </row>
    <row r="5" spans="1:11" ht="16.5" customHeight="1">
      <c r="C5" s="146"/>
      <c r="D5" s="146"/>
      <c r="F5" s="352" t="s">
        <v>225</v>
      </c>
      <c r="G5" s="352"/>
    </row>
    <row r="6" spans="1:11" ht="14.25">
      <c r="A6" s="126"/>
      <c r="B6" s="126"/>
      <c r="C6" s="126"/>
      <c r="D6" s="126"/>
    </row>
    <row r="7" spans="1:11" ht="16.5" customHeight="1">
      <c r="A7" s="315" t="s">
        <v>226</v>
      </c>
      <c r="B7" s="315"/>
      <c r="C7" s="315"/>
      <c r="D7" s="315"/>
      <c r="E7" s="315"/>
      <c r="F7" s="315"/>
      <c r="G7" s="315"/>
    </row>
    <row r="8" spans="1:11" ht="14.25">
      <c r="A8" s="126"/>
      <c r="B8" s="126"/>
      <c r="C8" s="126"/>
      <c r="D8" s="126"/>
    </row>
    <row r="9" spans="1:11" ht="16.5" customHeight="1">
      <c r="C9" s="136" t="s">
        <v>179</v>
      </c>
      <c r="D9" s="342"/>
      <c r="E9" s="342"/>
      <c r="F9" s="342"/>
      <c r="G9" s="342"/>
    </row>
    <row r="10" spans="1:11" ht="16.5" customHeight="1">
      <c r="C10" s="136"/>
      <c r="D10" s="342"/>
      <c r="E10" s="342"/>
      <c r="F10" s="342"/>
      <c r="G10" s="342"/>
    </row>
    <row r="11" spans="1:11" ht="16.5" customHeight="1">
      <c r="C11" s="136" t="s">
        <v>180</v>
      </c>
      <c r="D11" s="342" t="str">
        <f>IF(経費支出管理表!H3="","",経費支出管理表!H3)</f>
        <v/>
      </c>
      <c r="E11" s="342"/>
      <c r="F11" s="342"/>
      <c r="G11" s="342"/>
    </row>
    <row r="12" spans="1:11" ht="16.5" customHeight="1">
      <c r="C12" s="137" t="s">
        <v>181</v>
      </c>
      <c r="D12" s="342"/>
      <c r="E12" s="342"/>
      <c r="F12" s="342"/>
      <c r="G12" s="138" t="s">
        <v>182</v>
      </c>
    </row>
    <row r="13" spans="1:11">
      <c r="C13" s="353" t="s">
        <v>227</v>
      </c>
      <c r="D13" s="353"/>
      <c r="E13" s="353"/>
      <c r="F13" s="353"/>
      <c r="G13" s="353"/>
    </row>
    <row r="14" spans="1:11" ht="21" customHeight="1">
      <c r="A14" s="126"/>
      <c r="B14" s="126"/>
      <c r="C14" s="126"/>
      <c r="D14" s="126"/>
    </row>
    <row r="15" spans="1:11" ht="16.5" customHeight="1">
      <c r="A15" s="316" t="s">
        <v>228</v>
      </c>
      <c r="B15" s="316"/>
      <c r="C15" s="316"/>
      <c r="D15" s="316"/>
      <c r="E15" s="316"/>
      <c r="F15" s="316"/>
      <c r="G15" s="316"/>
    </row>
    <row r="16" spans="1:11" ht="21" customHeight="1">
      <c r="A16" s="126"/>
      <c r="B16" s="126"/>
      <c r="C16" s="126"/>
      <c r="D16" s="126"/>
    </row>
    <row r="17" spans="1:7" ht="16.5" customHeight="1">
      <c r="A17" s="348" t="s">
        <v>229</v>
      </c>
      <c r="B17" s="348"/>
      <c r="C17" s="348"/>
      <c r="D17" s="348"/>
      <c r="E17" s="348"/>
      <c r="F17" s="348"/>
      <c r="G17" s="348"/>
    </row>
    <row r="18" spans="1:7" ht="16.5" customHeight="1">
      <c r="A18" s="348" t="s">
        <v>230</v>
      </c>
      <c r="B18" s="348"/>
      <c r="C18" s="348"/>
      <c r="D18" s="348"/>
      <c r="E18" s="348"/>
      <c r="F18" s="348"/>
      <c r="G18" s="348"/>
    </row>
    <row r="19" spans="1:7" ht="21" customHeight="1">
      <c r="A19" s="153"/>
      <c r="B19" s="153"/>
      <c r="C19" s="153"/>
      <c r="D19" s="153"/>
    </row>
    <row r="20" spans="1:7" ht="21" customHeight="1">
      <c r="A20" s="316" t="s">
        <v>145</v>
      </c>
      <c r="B20" s="316"/>
      <c r="C20" s="316"/>
      <c r="D20" s="316"/>
      <c r="E20" s="316"/>
      <c r="F20" s="316"/>
      <c r="G20" s="316"/>
    </row>
    <row r="21" spans="1:7" ht="21" customHeight="1">
      <c r="A21" s="126"/>
      <c r="B21" s="126"/>
      <c r="C21" s="126"/>
      <c r="D21" s="126"/>
    </row>
    <row r="22" spans="1:7" ht="16.5" customHeight="1">
      <c r="A22" s="315" t="s">
        <v>231</v>
      </c>
      <c r="B22" s="315"/>
      <c r="C22" s="315"/>
      <c r="D22" s="315"/>
      <c r="E22" s="315"/>
      <c r="F22" s="315"/>
      <c r="G22" s="315"/>
    </row>
    <row r="23" spans="1:7" ht="16.5" customHeight="1">
      <c r="A23" s="315" t="s">
        <v>232</v>
      </c>
      <c r="B23" s="315"/>
      <c r="C23" s="315"/>
      <c r="D23" s="315"/>
      <c r="E23" s="315"/>
      <c r="F23" s="315"/>
      <c r="G23" s="315"/>
    </row>
    <row r="24" spans="1:7" ht="16.5" customHeight="1">
      <c r="A24" s="315" t="s">
        <v>309</v>
      </c>
      <c r="B24" s="315"/>
      <c r="C24" s="315"/>
      <c r="D24" s="315"/>
      <c r="E24" s="315"/>
      <c r="F24" s="315"/>
      <c r="G24" s="315"/>
    </row>
    <row r="25" spans="1:7" ht="21" customHeight="1">
      <c r="A25" s="153"/>
      <c r="B25" s="153"/>
      <c r="C25" s="153"/>
      <c r="D25" s="153"/>
    </row>
    <row r="26" spans="1:7" ht="16.5" customHeight="1">
      <c r="A26" s="136" t="s">
        <v>233</v>
      </c>
      <c r="B26" s="136"/>
      <c r="C26" s="136"/>
      <c r="D26" s="136"/>
      <c r="E26" s="136"/>
      <c r="F26" s="136"/>
      <c r="G26" s="136"/>
    </row>
    <row r="27" spans="1:7" ht="15.75">
      <c r="A27" s="153"/>
      <c r="B27" s="153"/>
      <c r="C27" s="153"/>
      <c r="D27" s="153"/>
    </row>
    <row r="28" spans="1:7" ht="16.5" customHeight="1">
      <c r="A28" s="154" t="s">
        <v>234</v>
      </c>
      <c r="C28" s="349" t="s">
        <v>235</v>
      </c>
      <c r="D28" s="349"/>
    </row>
    <row r="29" spans="1:7" ht="18.75" customHeight="1">
      <c r="A29" s="153" t="s">
        <v>236</v>
      </c>
      <c r="B29" s="153"/>
      <c r="C29" s="153"/>
      <c r="D29" s="153"/>
    </row>
    <row r="30" spans="1:7" ht="16.5" customHeight="1">
      <c r="A30" s="315" t="s">
        <v>237</v>
      </c>
      <c r="B30" s="315"/>
      <c r="C30" s="315"/>
      <c r="D30" s="315"/>
      <c r="E30" s="350" t="s">
        <v>238</v>
      </c>
      <c r="F30" s="350"/>
    </row>
    <row r="31" spans="1:7" ht="16.5" customHeight="1">
      <c r="A31" s="315" t="s">
        <v>239</v>
      </c>
      <c r="B31" s="315"/>
      <c r="C31" s="315"/>
      <c r="D31" s="315"/>
      <c r="E31" s="350" t="s">
        <v>238</v>
      </c>
      <c r="F31" s="350"/>
    </row>
    <row r="32" spans="1:7" ht="21" customHeight="1">
      <c r="A32" s="153"/>
      <c r="B32" s="153"/>
      <c r="C32" s="153"/>
      <c r="D32" s="153"/>
      <c r="E32" s="155"/>
    </row>
    <row r="33" spans="1:7" ht="16.5" customHeight="1">
      <c r="A33" s="315" t="s">
        <v>240</v>
      </c>
      <c r="B33" s="315"/>
      <c r="C33" s="315"/>
      <c r="D33" s="315"/>
      <c r="E33" s="315"/>
      <c r="F33" s="315"/>
      <c r="G33" s="315"/>
    </row>
    <row r="34" spans="1:7" ht="16.5" customHeight="1">
      <c r="A34" s="136" t="s">
        <v>314</v>
      </c>
      <c r="B34" s="136"/>
      <c r="C34" s="136"/>
      <c r="D34" s="136"/>
      <c r="E34" s="136"/>
      <c r="F34" s="27"/>
      <c r="G34" s="27"/>
    </row>
    <row r="35" spans="1:7" ht="16.5" customHeight="1">
      <c r="A35" s="347" t="s">
        <v>241</v>
      </c>
      <c r="B35" s="347"/>
      <c r="C35" s="347"/>
      <c r="D35" s="347"/>
      <c r="E35" s="347"/>
      <c r="F35" s="347"/>
      <c r="G35" s="347"/>
    </row>
    <row r="36" spans="1:7" ht="20.25" customHeight="1">
      <c r="A36" s="126"/>
      <c r="B36" s="126"/>
      <c r="C36" s="126"/>
      <c r="D36" s="126"/>
    </row>
    <row r="37" spans="1:7" ht="17.25" customHeight="1">
      <c r="B37" s="156" t="s">
        <v>242</v>
      </c>
      <c r="C37" s="342"/>
      <c r="D37" s="342"/>
      <c r="E37" s="342"/>
      <c r="F37" s="342"/>
      <c r="G37" s="342"/>
    </row>
    <row r="38" spans="1:7" ht="17.25" customHeight="1">
      <c r="B38" s="136" t="s">
        <v>243</v>
      </c>
      <c r="C38" s="342"/>
      <c r="D38" s="342"/>
      <c r="E38" s="342"/>
      <c r="F38" s="342"/>
      <c r="G38" s="342"/>
    </row>
    <row r="39" spans="1:7" ht="17.25" customHeight="1">
      <c r="B39" s="156" t="s">
        <v>244</v>
      </c>
      <c r="C39" s="342"/>
      <c r="D39" s="342"/>
      <c r="E39" s="342"/>
      <c r="F39" s="342"/>
      <c r="G39" s="342"/>
    </row>
    <row r="40" spans="1:7" ht="17.25" customHeight="1">
      <c r="B40" s="156" t="s">
        <v>245</v>
      </c>
      <c r="C40" s="342"/>
      <c r="D40" s="342"/>
      <c r="E40" s="342"/>
      <c r="F40" s="342"/>
      <c r="G40" s="342"/>
    </row>
    <row r="41" spans="1:7" ht="17.25" customHeight="1">
      <c r="B41" s="156" t="s">
        <v>246</v>
      </c>
      <c r="C41" s="342"/>
      <c r="D41" s="342"/>
      <c r="E41" s="342"/>
      <c r="F41" s="342"/>
      <c r="G41" s="342"/>
    </row>
    <row r="42" spans="1:7" ht="17.25" customHeight="1">
      <c r="B42" s="156" t="s">
        <v>247</v>
      </c>
      <c r="C42" s="342"/>
      <c r="D42" s="342"/>
      <c r="E42" s="342"/>
      <c r="F42" s="342"/>
      <c r="G42" s="342"/>
    </row>
    <row r="43" spans="1:7" ht="17.25" customHeight="1">
      <c r="B43" s="156" t="s">
        <v>248</v>
      </c>
      <c r="C43" s="342"/>
      <c r="D43" s="342"/>
      <c r="E43" s="342"/>
      <c r="F43" s="342"/>
      <c r="G43" s="342"/>
    </row>
    <row r="44" spans="1:7" ht="14.25">
      <c r="A44" s="126"/>
      <c r="B44" s="126"/>
      <c r="C44" s="342"/>
      <c r="D44" s="342"/>
      <c r="E44" s="342"/>
      <c r="F44" s="342"/>
      <c r="G44" s="342"/>
    </row>
    <row r="45" spans="1:7" ht="14.25">
      <c r="A45" s="154" t="s">
        <v>249</v>
      </c>
      <c r="B45" s="136"/>
      <c r="C45" s="136"/>
      <c r="D45" s="136"/>
      <c r="E45" s="136"/>
      <c r="F45" s="136"/>
      <c r="G45" s="136"/>
    </row>
    <row r="46" spans="1:7" ht="14.25">
      <c r="A46" s="126"/>
      <c r="B46" s="126"/>
      <c r="C46" s="126"/>
      <c r="D46" s="126"/>
    </row>
  </sheetData>
  <mergeCells count="32">
    <mergeCell ref="A17:G17"/>
    <mergeCell ref="A2:G2"/>
    <mergeCell ref="A3:G3"/>
    <mergeCell ref="E4:G4"/>
    <mergeCell ref="F5:G5"/>
    <mergeCell ref="A7:G7"/>
    <mergeCell ref="D9:G9"/>
    <mergeCell ref="D10:G10"/>
    <mergeCell ref="D11:G11"/>
    <mergeCell ref="D12:F12"/>
    <mergeCell ref="C13:G13"/>
    <mergeCell ref="A15:G15"/>
    <mergeCell ref="A35:G35"/>
    <mergeCell ref="A18:G18"/>
    <mergeCell ref="A20:G20"/>
    <mergeCell ref="A22:G22"/>
    <mergeCell ref="A23:G23"/>
    <mergeCell ref="A24:G24"/>
    <mergeCell ref="C28:D28"/>
    <mergeCell ref="A30:D30"/>
    <mergeCell ref="E30:F30"/>
    <mergeCell ref="A31:D31"/>
    <mergeCell ref="E31:F31"/>
    <mergeCell ref="A33:G33"/>
    <mergeCell ref="C43:G43"/>
    <mergeCell ref="C44:G44"/>
    <mergeCell ref="C37:G37"/>
    <mergeCell ref="C38:G38"/>
    <mergeCell ref="C39:G39"/>
    <mergeCell ref="C40:G40"/>
    <mergeCell ref="C41:G41"/>
    <mergeCell ref="C42:G42"/>
  </mergeCells>
  <phoneticPr fontId="13"/>
  <conditionalFormatting sqref="C28:D28">
    <cfRule type="cellIs" dxfId="10" priority="3" stopIfTrue="1" operator="equal">
      <formula>"円"</formula>
    </cfRule>
  </conditionalFormatting>
  <conditionalFormatting sqref="C37:G43">
    <cfRule type="containsBlanks" dxfId="9" priority="2" stopIfTrue="1">
      <formula>LEN(TRIM(C37))=0</formula>
    </cfRule>
  </conditionalFormatting>
  <conditionalFormatting sqref="D9:G11 D12:F12">
    <cfRule type="containsBlanks" dxfId="8"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2023-10-17T23:40:15Z</dcterms:modified>
</cp:coreProperties>
</file>